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4\FICHEIROS\Frutos\"/>
    </mc:Choice>
  </mc:AlternateContent>
  <bookViews>
    <workbookView xWindow="60" yWindow="540" windowWidth="19440" windowHeight="7335"/>
  </bookViews>
  <sheets>
    <sheet name="ÍNDICE" sheetId="7" r:id="rId1"/>
    <sheet name="Produção" sheetId="1" r:id="rId2"/>
    <sheet name="Indústria" sheetId="2" r:id="rId3"/>
    <sheet name="Empresas" sheetId="3" r:id="rId4"/>
    <sheet name="Comércio_Internacional" sheetId="4" r:id="rId5"/>
    <sheet name="Origens e Destinos" sheetId="8" r:id="rId6"/>
    <sheet name="CI_Dados" sheetId="5" state="hidden" r:id="rId7"/>
  </sheets>
  <definedNames>
    <definedName name="_xlnm.Print_Area" localSheetId="4">Comércio_Internacional!$B$1:$P$28</definedName>
    <definedName name="_xlnm.Print_Area" localSheetId="3">Empresas!$B$1:$B$31</definedName>
    <definedName name="_xlnm.Print_Area" localSheetId="0">ÍNDICE!$A$1:$B$9</definedName>
    <definedName name="_xlnm.Print_Area" localSheetId="2">Indústria!$B$1:$Q$11</definedName>
    <definedName name="_xlnm.Print_Area" localSheetId="1">Produção!$B$1:$R$17</definedName>
  </definedNames>
  <calcPr calcId="152511"/>
</workbook>
</file>

<file path=xl/calcChain.xml><?xml version="1.0" encoding="utf-8"?>
<calcChain xmlns="http://schemas.openxmlformats.org/spreadsheetml/2006/main">
  <c r="C50" i="8" l="1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5" i="8"/>
  <c r="D24" i="8"/>
  <c r="C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51" i="8" l="1"/>
  <c r="O21" i="4"/>
  <c r="R9" i="4"/>
  <c r="O7" i="4"/>
  <c r="R17" i="4"/>
  <c r="R26" i="4"/>
  <c r="R23" i="4"/>
  <c r="R20" i="4"/>
  <c r="R19" i="4"/>
  <c r="R18" i="4"/>
  <c r="R12" i="4"/>
  <c r="R6" i="4"/>
  <c r="R5" i="4"/>
  <c r="R4" i="4"/>
  <c r="R3" i="4"/>
  <c r="O24" i="4"/>
  <c r="O13" i="4"/>
  <c r="M29" i="3"/>
  <c r="O29" i="3"/>
  <c r="O19" i="3"/>
  <c r="O9" i="3"/>
  <c r="N7" i="1"/>
  <c r="R13" i="1"/>
  <c r="R10" i="1"/>
  <c r="R6" i="1"/>
  <c r="R5" i="1"/>
  <c r="R4" i="1"/>
  <c r="O7" i="1"/>
  <c r="O11" i="1" s="1"/>
  <c r="O27" i="4" l="1"/>
  <c r="O10" i="4"/>
  <c r="O14" i="1"/>
  <c r="H25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P21" i="4" l="1"/>
  <c r="R21" i="4" s="1"/>
  <c r="N21" i="4"/>
  <c r="N24" i="4" s="1"/>
  <c r="N7" i="4"/>
  <c r="N10" i="4" s="1"/>
  <c r="N27" i="4" l="1"/>
  <c r="N13" i="4"/>
  <c r="Q8" i="2"/>
  <c r="Q7" i="2"/>
  <c r="Q6" i="2"/>
  <c r="Q5" i="2"/>
  <c r="Q4" i="2"/>
  <c r="N9" i="2"/>
  <c r="N29" i="3" l="1"/>
  <c r="N19" i="3"/>
  <c r="N9" i="3"/>
  <c r="O9" i="2" l="1"/>
  <c r="N14" i="1" l="1"/>
  <c r="N11" i="1" l="1"/>
  <c r="M27" i="4" l="1"/>
  <c r="M21" i="4"/>
  <c r="M24" i="4" s="1"/>
  <c r="M7" i="4"/>
  <c r="M10" i="4" s="1"/>
  <c r="M13" i="4" l="1"/>
  <c r="M19" i="3"/>
  <c r="M9" i="3"/>
  <c r="M9" i="2" l="1"/>
  <c r="M7" i="1"/>
  <c r="M14" i="1" s="1"/>
  <c r="M11" i="1" l="1"/>
  <c r="L29" i="3" l="1"/>
  <c r="L19" i="3"/>
  <c r="L9" i="3"/>
  <c r="K7" i="1"/>
  <c r="L9" i="2" l="1"/>
  <c r="L21" i="4" l="1"/>
  <c r="L27" i="4" s="1"/>
  <c r="L7" i="4"/>
  <c r="L13" i="4" s="1"/>
  <c r="C7" i="1"/>
  <c r="C11" i="1" s="1"/>
  <c r="L7" i="1"/>
  <c r="L11" i="1" s="1"/>
  <c r="C14" i="1" l="1"/>
  <c r="L24" i="4"/>
  <c r="L10" i="4"/>
  <c r="L14" i="1"/>
  <c r="C29" i="3"/>
  <c r="K9" i="2"/>
  <c r="H5" i="8" l="1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4" i="8"/>
  <c r="G50" i="8"/>
  <c r="G24" i="8"/>
  <c r="H24" i="8" s="1"/>
  <c r="H50" i="8" l="1"/>
  <c r="H51" i="8" s="1"/>
  <c r="K21" i="4"/>
  <c r="K27" i="4" s="1"/>
  <c r="K7" i="4"/>
  <c r="K10" i="4" s="1"/>
  <c r="H7" i="1"/>
  <c r="K13" i="4" l="1"/>
  <c r="K24" i="4"/>
  <c r="H29" i="3"/>
  <c r="K29" i="3"/>
  <c r="K19" i="3"/>
  <c r="K9" i="3"/>
  <c r="P7" i="1" l="1"/>
  <c r="R7" i="1" s="1"/>
  <c r="K14" i="1"/>
  <c r="K11" i="1" l="1"/>
  <c r="J9" i="2" l="1"/>
  <c r="I7" i="4" l="1"/>
  <c r="J21" i="4"/>
  <c r="J27" i="4" s="1"/>
  <c r="J7" i="4"/>
  <c r="J13" i="4" s="1"/>
  <c r="J24" i="4" l="1"/>
  <c r="J10" i="4"/>
  <c r="J29" i="3"/>
  <c r="I29" i="3"/>
  <c r="J7" i="1"/>
  <c r="J11" i="1" s="1"/>
  <c r="J14" i="1" l="1"/>
  <c r="J19" i="3"/>
  <c r="J9" i="3"/>
  <c r="I9" i="2" l="1"/>
  <c r="I21" i="4" l="1"/>
  <c r="I27" i="4" s="1"/>
  <c r="I10" i="4"/>
  <c r="I24" i="4" l="1"/>
  <c r="I13" i="4"/>
  <c r="I9" i="3" l="1"/>
  <c r="H9" i="3"/>
  <c r="G9" i="3"/>
  <c r="F9" i="3"/>
  <c r="I19" i="3"/>
  <c r="H9" i="2" l="1"/>
  <c r="I7" i="1"/>
  <c r="I11" i="1" s="1"/>
  <c r="I14" i="1" l="1"/>
  <c r="G7" i="4"/>
  <c r="H21" i="4" l="1"/>
  <c r="H27" i="4" s="1"/>
  <c r="H7" i="4"/>
  <c r="H10" i="4" s="1"/>
  <c r="H19" i="3"/>
  <c r="H13" i="4" l="1"/>
  <c r="H24" i="4"/>
  <c r="H14" i="1"/>
  <c r="H11" i="1" l="1"/>
  <c r="G9" i="2" l="1"/>
  <c r="G29" i="3" l="1"/>
  <c r="F29" i="3"/>
  <c r="E29" i="3"/>
  <c r="D29" i="3"/>
  <c r="G19" i="3"/>
  <c r="F19" i="3"/>
  <c r="E19" i="3"/>
  <c r="D19" i="3"/>
  <c r="C19" i="3"/>
  <c r="E9" i="3"/>
  <c r="D9" i="3"/>
  <c r="C9" i="3"/>
  <c r="F9" i="2"/>
  <c r="E9" i="2"/>
  <c r="D9" i="2"/>
  <c r="C9" i="2"/>
  <c r="Q9" i="2" s="1"/>
  <c r="E7" i="1" l="1"/>
  <c r="G7" i="1"/>
  <c r="G14" i="1" s="1"/>
  <c r="G11" i="1" l="1"/>
  <c r="G21" i="4"/>
  <c r="G24" i="4" s="1"/>
  <c r="G13" i="4"/>
  <c r="G10" i="4" l="1"/>
  <c r="G27" i="4"/>
  <c r="F7" i="1" l="1"/>
  <c r="F14" i="1" s="1"/>
  <c r="F11" i="1" l="1"/>
  <c r="E21" i="4"/>
  <c r="E7" i="4" l="1"/>
  <c r="P7" i="4" l="1"/>
  <c r="R7" i="4" s="1"/>
  <c r="P13" i="4" l="1"/>
  <c r="R13" i="4" s="1"/>
  <c r="P27" i="4"/>
  <c r="R27" i="4" s="1"/>
  <c r="P10" i="4"/>
  <c r="R10" i="4" s="1"/>
  <c r="P24" i="4"/>
  <c r="R24" i="4" s="1"/>
  <c r="E27" i="4" l="1"/>
  <c r="E13" i="4"/>
  <c r="E14" i="1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21" i="4"/>
  <c r="F27" i="4" s="1"/>
  <c r="D21" i="4"/>
  <c r="D27" i="4" s="1"/>
  <c r="C21" i="4"/>
  <c r="F7" i="4"/>
  <c r="F10" i="4" s="1"/>
  <c r="D7" i="4"/>
  <c r="D13" i="4" s="1"/>
  <c r="C7" i="4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7" i="1"/>
  <c r="D11" i="1" s="1"/>
  <c r="P14" i="1"/>
  <c r="R14" i="1" s="1"/>
  <c r="P11" i="1"/>
  <c r="R11" i="1" s="1"/>
  <c r="C27" i="4" l="1"/>
  <c r="C13" i="4"/>
  <c r="D14" i="1"/>
  <c r="D24" i="4"/>
  <c r="D10" i="4"/>
  <c r="C10" i="4"/>
  <c r="F24" i="4"/>
  <c r="C24" i="4"/>
  <c r="E24" i="4"/>
  <c r="F13" i="4"/>
  <c r="E10" i="4"/>
  <c r="E11" i="1"/>
</calcChain>
</file>

<file path=xl/sharedStrings.xml><?xml version="1.0" encoding="utf-8"?>
<sst xmlns="http://schemas.openxmlformats.org/spreadsheetml/2006/main" count="234" uniqueCount="114">
  <si>
    <t>Plantas e Flores</t>
  </si>
  <si>
    <t>Produção do Ramo agrícola</t>
  </si>
  <si>
    <t>Indústria de Conservação de Frutos e Produtos Hortícolas</t>
  </si>
  <si>
    <t>Ano</t>
  </si>
  <si>
    <t>AE</t>
  </si>
  <si>
    <t>I/E</t>
  </si>
  <si>
    <t>SomaDemassa</t>
  </si>
  <si>
    <t>SomaDevalor</t>
  </si>
  <si>
    <t>cap 06</t>
  </si>
  <si>
    <t>cap 07</t>
  </si>
  <si>
    <t>cap 08</t>
  </si>
  <si>
    <t>cap 20</t>
  </si>
  <si>
    <t>Indústria Alimentar e das Bebidas</t>
  </si>
  <si>
    <t>Plantas Vivas e Produtos da Floricultura</t>
  </si>
  <si>
    <t xml:space="preserve">Produtos Hortícolas, Plantas, Raízes e Tubérculos </t>
  </si>
  <si>
    <t>Frutas</t>
  </si>
  <si>
    <t>TOTAL</t>
  </si>
  <si>
    <t>Produção Vegetal</t>
  </si>
  <si>
    <t>Entradas totais da Economia</t>
  </si>
  <si>
    <t>Saídas totais da Economia</t>
  </si>
  <si>
    <t>Entradas totais Agro-alimentar</t>
  </si>
  <si>
    <t>Saídas totais Agro-alimentar</t>
  </si>
  <si>
    <t>SumOfvalor</t>
  </si>
  <si>
    <t>Produto</t>
  </si>
  <si>
    <t>Indústria</t>
  </si>
  <si>
    <t>Ind. Conservação de Frutos e P.Hortícolas / Indústria Alimentar e das Bebidas</t>
  </si>
  <si>
    <t>Valor das Vendas da Indústria de Conservação de Frutos e Produtos Hortícolas (M€)</t>
  </si>
  <si>
    <t>Produtos</t>
  </si>
  <si>
    <t>Saídas do setor das Frutas, Hortícolas e Flores (M€)</t>
  </si>
  <si>
    <t>Fr&amp;H&amp;Fl / Agro-alimentar</t>
  </si>
  <si>
    <t>Fr&amp;H&amp;Fl / Total da Economia</t>
  </si>
  <si>
    <t>Fonte:</t>
  </si>
  <si>
    <t>4. Comércio Internacional</t>
  </si>
  <si>
    <t>Valor da Produção a preços correntes (M€)</t>
  </si>
  <si>
    <t>Produtos Hortícolas (inclui Batata)</t>
  </si>
  <si>
    <t>1. Valor da Produção</t>
  </si>
  <si>
    <t>2. Valor das Vendas pela Indústria</t>
  </si>
  <si>
    <t>Entradas do setor das Frutas, Hortícolas e Flores (M€)</t>
  </si>
  <si>
    <t>Total Frut&amp;Hort&amp;Flor</t>
  </si>
  <si>
    <t>Frut&amp;Hort&amp;Flor / Produção Vegetal</t>
  </si>
  <si>
    <t>Frut&amp;Hort&amp;Flor / Ramo Agrícola</t>
  </si>
  <si>
    <r>
      <t xml:space="preserve">Valor 
</t>
    </r>
    <r>
      <rPr>
        <sz val="10"/>
        <color indexed="60"/>
        <rFont val="Arial"/>
        <family val="2"/>
      </rPr>
      <t>(1000 EUR)</t>
    </r>
  </si>
  <si>
    <t>%</t>
  </si>
  <si>
    <t>Espanha</t>
  </si>
  <si>
    <t>França</t>
  </si>
  <si>
    <t>Países Baixos</t>
  </si>
  <si>
    <t>Bélgica</t>
  </si>
  <si>
    <t>África do Sul</t>
  </si>
  <si>
    <t>Angola</t>
  </si>
  <si>
    <t>Alemanha</t>
  </si>
  <si>
    <t>Costa Rica</t>
  </si>
  <si>
    <t>Itália</t>
  </si>
  <si>
    <t>Brasil</t>
  </si>
  <si>
    <t>Japão</t>
  </si>
  <si>
    <t>Irlanda</t>
  </si>
  <si>
    <t>Chile</t>
  </si>
  <si>
    <t>Argentina</t>
  </si>
  <si>
    <t>Polónia</t>
  </si>
  <si>
    <t>China, República Popular da</t>
  </si>
  <si>
    <t>Rússia, Federação da</t>
  </si>
  <si>
    <t>Cabo Verde</t>
  </si>
  <si>
    <t>Colômbia</t>
  </si>
  <si>
    <t>Estados Unidos</t>
  </si>
  <si>
    <t>Dinamarca</t>
  </si>
  <si>
    <t>Suíça</t>
  </si>
  <si>
    <t>Canadá</t>
  </si>
  <si>
    <t>Suécia</t>
  </si>
  <si>
    <t>Outros países</t>
  </si>
  <si>
    <t xml:space="preserve">Frutas, Hortícolas e Flores - Principais Destinos das Saídas </t>
  </si>
  <si>
    <t>Frutas, Hortícolas e Flores - Principais origens das Entradas</t>
  </si>
  <si>
    <t>Peru</t>
  </si>
  <si>
    <t>Voltar ao índice</t>
  </si>
  <si>
    <t>Outra preparação e conservação de frutos e de produtos hortícolas</t>
  </si>
  <si>
    <t>Preparação e conservação de batatas</t>
  </si>
  <si>
    <t>Fabricação de sumos de frutos e de produtos hortícolas</t>
  </si>
  <si>
    <t>Total da Indústria de Conservação de Frutos e Produtos Hortícolas</t>
  </si>
  <si>
    <t>Número de Empresas da Indústria de Preparação e Conservação de Frutos e de Produtos Hortícolas (Nº)</t>
  </si>
  <si>
    <t>Pessoal ao Serviço das Empresas da Indústria de Preparação e Conservação de Frutos e de Produtos Hortícolas (Nº)</t>
  </si>
  <si>
    <t>Volume de Negócios das Empresas da Indústria de Conservação de Frutos e de Produtos Hortícolas (M€)</t>
  </si>
  <si>
    <t>Países de Destino</t>
  </si>
  <si>
    <t>Países de Origem</t>
  </si>
  <si>
    <t>3. Nº de Empresas, Pessoal ao Serviço e Volume de Negócios</t>
  </si>
  <si>
    <t>5. Principais Origens e Destinos</t>
  </si>
  <si>
    <t>Códigos NC: 06, 07, 08 e 20</t>
  </si>
  <si>
    <r>
      <rPr>
        <vertAlign val="superscript"/>
        <sz val="10"/>
        <color theme="1"/>
        <rFont val="Arial"/>
        <family val="2"/>
      </rPr>
      <t>a)</t>
    </r>
    <r>
      <rPr>
        <sz val="10"/>
        <color theme="1"/>
        <rFont val="Arial"/>
        <family val="2"/>
      </rPr>
      <t xml:space="preserve"> inclui frutos frescos, citrinos, frutos sub-tropicais, uvas e azeitonas</t>
    </r>
  </si>
  <si>
    <t>Checa, República</t>
  </si>
  <si>
    <t>Preparação e conservação de frutos e produtos hortícolas por processos, n.e.</t>
  </si>
  <si>
    <t>FRUTÍCOLAS, HORTÍCOLAS
e FLORES</t>
  </si>
  <si>
    <t>Nota: * dados provisórios</t>
  </si>
  <si>
    <t xml:space="preserve">Total das Indústrias Alimentares </t>
  </si>
  <si>
    <t>Ind. Conservação de Frutos e P.Hortícolas / Indústrias Alimentares</t>
  </si>
  <si>
    <t>Preparações de Produtos Hortícolas, Frutas ou outras partes de plantas</t>
  </si>
  <si>
    <t>Arábia Saudita</t>
  </si>
  <si>
    <t>Turquia</t>
  </si>
  <si>
    <t>Nota: Po - dados provisórios; Pr - dados preliminares</t>
  </si>
  <si>
    <r>
      <t xml:space="preserve">Taxa variação média anual 2010-2022
</t>
    </r>
    <r>
      <rPr>
        <sz val="9"/>
        <color indexed="60"/>
        <rFont val="Arial"/>
        <family val="2"/>
      </rPr>
      <t>(%)</t>
    </r>
  </si>
  <si>
    <t>2022*</t>
  </si>
  <si>
    <r>
      <t xml:space="preserve">Taxa variação média anual 2010-2022 </t>
    </r>
    <r>
      <rPr>
        <sz val="10"/>
        <color indexed="60"/>
        <rFont val="Arial"/>
        <family val="2"/>
      </rPr>
      <t>(%)</t>
    </r>
  </si>
  <si>
    <t>Fonte: INE - IAPI (dados atualizados a 04/07/2023)</t>
  </si>
  <si>
    <r>
      <t xml:space="preserve">Frutos </t>
    </r>
    <r>
      <rPr>
        <b/>
        <vertAlign val="superscript"/>
        <sz val="10"/>
        <color rgb="FF808000"/>
        <rFont val="Arial"/>
        <family val="2"/>
      </rPr>
      <t>a)</t>
    </r>
  </si>
  <si>
    <t>Egipto</t>
  </si>
  <si>
    <t>Marrocos</t>
  </si>
  <si>
    <t>Reino Unido (não inc. Irlanda do Norte)</t>
  </si>
  <si>
    <t>atualizado em: fev/2024</t>
  </si>
  <si>
    <t>Fonte: INE - CEA a preços de base (Base 2016) - dados atualizados a 13/12/2023</t>
  </si>
  <si>
    <t>2022 Po</t>
  </si>
  <si>
    <t>2023 Pe</t>
  </si>
  <si>
    <t>Fonte: INE - SCIE (dados atualizados a 15/12/2023)</t>
  </si>
  <si>
    <t>Fonte: INE (dados atualizados a 09/02/2024)</t>
  </si>
  <si>
    <t>Taxa variação média anual 2010-2023 (%)</t>
  </si>
  <si>
    <t>2023*</t>
  </si>
  <si>
    <t>Argélia</t>
  </si>
  <si>
    <t>Nota: * dados preliminares</t>
  </si>
  <si>
    <r>
      <t xml:space="preserve">2023 </t>
    </r>
    <r>
      <rPr>
        <sz val="10"/>
        <color indexed="56"/>
        <rFont val="Arial"/>
        <family val="2"/>
      </rPr>
      <t>(dados preliminares)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</si>
</sst>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4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3"/>
      <color indexed="56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indexed="19"/>
      <name val="Arial"/>
      <family val="2"/>
    </font>
    <font>
      <sz val="8"/>
      <color indexed="1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10"/>
      <color theme="1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9.5"/>
      <color theme="1"/>
      <name val="Arial"/>
      <family val="2"/>
    </font>
    <font>
      <sz val="11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sz val="10"/>
      <color rgb="FF808000"/>
      <name val="Arial"/>
      <family val="2"/>
    </font>
    <font>
      <b/>
      <vertAlign val="superscript"/>
      <sz val="10"/>
      <color rgb="FF808000"/>
      <name val="Arial"/>
      <family val="2"/>
    </font>
    <font>
      <sz val="10"/>
      <color rgb="FF808000"/>
      <name val="Arial"/>
      <family val="2"/>
    </font>
    <font>
      <b/>
      <sz val="11"/>
      <color rgb="FF808000"/>
      <name val="Calibri"/>
      <family val="2"/>
      <scheme val="minor"/>
    </font>
    <font>
      <sz val="11"/>
      <color rgb="FF808000"/>
      <name val="Calibri"/>
      <family val="2"/>
      <scheme val="minor"/>
    </font>
    <font>
      <b/>
      <sz val="10"/>
      <color rgb="FF996633"/>
      <name val="Arial"/>
      <family val="2"/>
    </font>
    <font>
      <sz val="10"/>
      <color indexed="5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EAEAEA"/>
        <bgColor indexed="26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rgb="FFFFCC99"/>
      </top>
      <bottom style="hair">
        <color rgb="FFFFCC99"/>
      </bottom>
      <diagonal/>
    </border>
    <border>
      <left/>
      <right/>
      <top style="hair">
        <color rgb="FFFFCC99"/>
      </top>
      <bottom/>
      <diagonal/>
    </border>
    <border>
      <left/>
      <right/>
      <top style="thin">
        <color rgb="FFFFCC99"/>
      </top>
      <bottom style="thin">
        <color rgb="FFFFCC99"/>
      </bottom>
      <diagonal/>
    </border>
    <border>
      <left/>
      <right/>
      <top style="thin">
        <color rgb="FFFFCC99"/>
      </top>
      <bottom style="hair">
        <color rgb="FFFFCC99"/>
      </bottom>
      <diagonal/>
    </border>
    <border>
      <left/>
      <right/>
      <top/>
      <bottom style="hair">
        <color theme="9" tint="0.59996337778862885"/>
      </bottom>
      <diagonal/>
    </border>
    <border>
      <left/>
      <right/>
      <top/>
      <bottom style="hair">
        <color rgb="FFFFCC99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/>
      <bottom style="thin">
        <color theme="9" tint="0.39994506668294322"/>
      </bottom>
      <diagonal/>
    </border>
  </borders>
  <cellStyleXfs count="10">
    <xf numFmtId="0" fontId="0" fillId="0" borderId="0"/>
    <xf numFmtId="0" fontId="7" fillId="0" borderId="0" applyNumberFormat="0" applyFill="0" applyProtection="0">
      <alignment vertical="center"/>
    </xf>
    <xf numFmtId="0" fontId="10" fillId="0" borderId="0" applyNumberFormat="0" applyFill="0" applyBorder="0" applyAlignment="0" applyProtection="0"/>
    <xf numFmtId="0" fontId="6" fillId="2" borderId="0" applyNumberFormat="0" applyProtection="0">
      <alignment horizontal="center" vertical="center"/>
    </xf>
    <xf numFmtId="0" fontId="1" fillId="0" borderId="0"/>
    <xf numFmtId="0" fontId="3" fillId="0" borderId="0"/>
    <xf numFmtId="0" fontId="9" fillId="0" borderId="0"/>
    <xf numFmtId="9" fontId="11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Protection="0">
      <alignment vertical="center"/>
    </xf>
  </cellStyleXfs>
  <cellXfs count="132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65" fontId="0" fillId="0" borderId="0" xfId="0" applyNumberFormat="1"/>
    <xf numFmtId="0" fontId="0" fillId="0" borderId="0" xfId="0" applyAlignment="1">
      <alignment horizontal="left" vertical="center" wrapText="1"/>
    </xf>
    <xf numFmtId="165" fontId="0" fillId="4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3" fontId="0" fillId="0" borderId="0" xfId="0" applyNumberFormat="1"/>
    <xf numFmtId="3" fontId="0" fillId="0" borderId="0" xfId="0" applyNumberForma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" fillId="3" borderId="2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right" wrapText="1"/>
    </xf>
    <xf numFmtId="3" fontId="4" fillId="0" borderId="1" xfId="5" applyNumberFormat="1" applyFont="1" applyFill="1" applyBorder="1" applyAlignment="1">
      <alignment horizontal="right" wrapText="1"/>
    </xf>
    <xf numFmtId="0" fontId="5" fillId="0" borderId="0" xfId="0" applyFont="1" applyAlignment="1">
      <alignment vertical="center"/>
    </xf>
    <xf numFmtId="0" fontId="6" fillId="2" borderId="0" xfId="3" applyNumberFormat="1" applyFont="1" applyBorder="1" applyAlignment="1" applyProtection="1">
      <alignment horizontal="center" vertical="center"/>
    </xf>
    <xf numFmtId="0" fontId="6" fillId="2" borderId="0" xfId="3" applyNumberFormat="1" applyFont="1" applyBorder="1" applyProtection="1">
      <alignment horizontal="center" vertical="center"/>
    </xf>
    <xf numFmtId="0" fontId="6" fillId="0" borderId="0" xfId="3" applyNumberFormat="1" applyFont="1" applyFill="1" applyBorder="1" applyAlignment="1" applyProtection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4" fillId="5" borderId="3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7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3" fontId="14" fillId="0" borderId="4" xfId="0" applyNumberFormat="1" applyFont="1" applyFill="1" applyBorder="1" applyAlignment="1">
      <alignment vertical="center"/>
    </xf>
    <xf numFmtId="3" fontId="14" fillId="5" borderId="5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5" fontId="14" fillId="4" borderId="3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" fontId="1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8" applyFont="1" applyAlignment="1">
      <alignment vertical="center"/>
    </xf>
    <xf numFmtId="0" fontId="9" fillId="0" borderId="0" xfId="8" applyAlignment="1">
      <alignment vertical="center"/>
    </xf>
    <xf numFmtId="0" fontId="5" fillId="0" borderId="0" xfId="9" quotePrefix="1" applyNumberFormat="1" applyFont="1" applyFill="1" applyBorder="1" applyAlignment="1" applyProtection="1">
      <alignment horizontal="left" vertical="center"/>
    </xf>
    <xf numFmtId="3" fontId="9" fillId="0" borderId="0" xfId="8" applyNumberFormat="1" applyAlignment="1">
      <alignment vertical="center"/>
    </xf>
    <xf numFmtId="0" fontId="21" fillId="0" borderId="0" xfId="8" applyNumberFormat="1" applyFont="1" applyFill="1" applyAlignment="1" applyProtection="1">
      <alignment vertical="center"/>
    </xf>
    <xf numFmtId="3" fontId="9" fillId="0" borderId="0" xfId="8" applyNumberFormat="1" applyBorder="1" applyAlignment="1">
      <alignment vertical="center"/>
    </xf>
    <xf numFmtId="166" fontId="9" fillId="0" borderId="0" xfId="7" applyNumberFormat="1" applyFont="1" applyBorder="1" applyAlignment="1">
      <alignment vertical="center"/>
    </xf>
    <xf numFmtId="3" fontId="9" fillId="7" borderId="0" xfId="8" applyNumberFormat="1" applyFill="1" applyBorder="1" applyAlignment="1">
      <alignment vertical="center"/>
    </xf>
    <xf numFmtId="166" fontId="9" fillId="7" borderId="0" xfId="7" applyNumberFormat="1" applyFont="1" applyFill="1" applyBorder="1" applyAlignment="1">
      <alignment vertical="center"/>
    </xf>
    <xf numFmtId="0" fontId="22" fillId="0" borderId="0" xfId="8" applyNumberFormat="1" applyFont="1" applyFill="1" applyAlignment="1" applyProtection="1">
      <alignment vertical="center"/>
    </xf>
    <xf numFmtId="1" fontId="9" fillId="0" borderId="0" xfId="8" applyNumberFormat="1" applyAlignment="1">
      <alignment vertical="center"/>
    </xf>
    <xf numFmtId="0" fontId="10" fillId="0" borderId="0" xfId="2" applyNumberFormat="1" applyFont="1" applyFill="1" applyBorder="1" applyAlignment="1" applyProtection="1">
      <alignment horizontal="right"/>
    </xf>
    <xf numFmtId="165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6" fontId="24" fillId="5" borderId="3" xfId="3" applyNumberFormat="1" applyFont="1" applyFill="1" applyBorder="1" applyAlignment="1" applyProtection="1">
      <alignment vertical="center" wrapText="1"/>
    </xf>
    <xf numFmtId="9" fontId="20" fillId="5" borderId="0" xfId="0" applyNumberFormat="1" applyFont="1" applyFill="1" applyAlignment="1">
      <alignment horizontal="right" vertical="center"/>
    </xf>
    <xf numFmtId="3" fontId="25" fillId="8" borderId="9" xfId="8" applyNumberFormat="1" applyFont="1" applyFill="1" applyBorder="1" applyAlignment="1">
      <alignment vertical="center"/>
    </xf>
    <xf numFmtId="166" fontId="20" fillId="5" borderId="0" xfId="0" applyNumberFormat="1" applyFont="1" applyFill="1" applyAlignment="1">
      <alignment vertical="center"/>
    </xf>
    <xf numFmtId="0" fontId="6" fillId="0" borderId="0" xfId="3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166" fontId="9" fillId="8" borderId="0" xfId="7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" fontId="0" fillId="0" borderId="0" xfId="0" applyNumberFormat="1" applyAlignment="1">
      <alignment horizontal="right" vertical="center"/>
    </xf>
    <xf numFmtId="3" fontId="14" fillId="5" borderId="3" xfId="0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center"/>
    </xf>
    <xf numFmtId="166" fontId="24" fillId="5" borderId="3" xfId="3" applyNumberFormat="1" applyFont="1" applyFill="1" applyBorder="1" applyAlignment="1" applyProtection="1">
      <alignment horizontal="right" vertical="center" wrapText="1"/>
    </xf>
    <xf numFmtId="0" fontId="6" fillId="2" borderId="0" xfId="3" applyNumberFormat="1" applyFont="1" applyBorder="1" applyAlignment="1" applyProtection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5" borderId="3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6" fillId="2" borderId="0" xfId="3" applyNumberFormat="1" applyFont="1" applyBorder="1" applyAlignment="1" applyProtection="1">
      <alignment horizontal="right" vertical="center" wrapText="1"/>
    </xf>
    <xf numFmtId="3" fontId="14" fillId="0" borderId="4" xfId="0" applyNumberFormat="1" applyFont="1" applyFill="1" applyBorder="1" applyAlignment="1">
      <alignment horizontal="right" vertical="center"/>
    </xf>
    <xf numFmtId="3" fontId="14" fillId="5" borderId="5" xfId="0" applyNumberFormat="1" applyFont="1" applyFill="1" applyBorder="1" applyAlignment="1">
      <alignment horizontal="right" vertical="center"/>
    </xf>
    <xf numFmtId="164" fontId="16" fillId="0" borderId="0" xfId="0" applyNumberFormat="1" applyFont="1" applyBorder="1" applyAlignment="1">
      <alignment horizontal="right" vertical="center"/>
    </xf>
    <xf numFmtId="166" fontId="20" fillId="5" borderId="0" xfId="0" applyNumberFormat="1" applyFont="1" applyFill="1" applyAlignment="1">
      <alignment horizontal="right" vertical="center"/>
    </xf>
    <xf numFmtId="166" fontId="16" fillId="0" borderId="0" xfId="7" applyNumberFormat="1" applyFont="1" applyBorder="1" applyAlignment="1">
      <alignment horizontal="right" vertical="center"/>
    </xf>
    <xf numFmtId="0" fontId="6" fillId="2" borderId="0" xfId="3" applyNumberFormat="1" applyFont="1" applyBorder="1" applyAlignment="1" applyProtection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164" fontId="19" fillId="5" borderId="3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165" fontId="19" fillId="4" borderId="0" xfId="0" applyNumberFormat="1" applyFont="1" applyFill="1" applyBorder="1" applyAlignment="1">
      <alignment horizontal="center" vertical="center"/>
    </xf>
    <xf numFmtId="165" fontId="19" fillId="4" borderId="8" xfId="0" applyNumberFormat="1" applyFont="1" applyFill="1" applyBorder="1" applyAlignment="1">
      <alignment horizontal="center" vertical="center"/>
    </xf>
    <xf numFmtId="165" fontId="19" fillId="4" borderId="3" xfId="0" applyNumberFormat="1" applyFont="1" applyFill="1" applyBorder="1" applyAlignment="1">
      <alignment horizontal="center" vertical="center"/>
    </xf>
    <xf numFmtId="165" fontId="19" fillId="5" borderId="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17" fillId="6" borderId="0" xfId="6" applyFont="1" applyFill="1" applyAlignment="1">
      <alignment horizontal="center" vertical="center" wrapText="1"/>
    </xf>
    <xf numFmtId="0" fontId="10" fillId="0" borderId="0" xfId="2" applyNumberFormat="1" applyFont="1" applyFill="1" applyBorder="1" applyAlignment="1" applyProtection="1">
      <alignment horizontal="left" vertical="center"/>
    </xf>
    <xf numFmtId="0" fontId="30" fillId="0" borderId="0" xfId="0" applyFont="1" applyAlignment="1">
      <alignment horizontal="left"/>
    </xf>
    <xf numFmtId="3" fontId="15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3" fontId="14" fillId="0" borderId="0" xfId="0" applyNumberFormat="1" applyFont="1" applyFill="1" applyBorder="1" applyAlignment="1">
      <alignment horizontal="left" vertical="center"/>
    </xf>
    <xf numFmtId="166" fontId="32" fillId="0" borderId="0" xfId="3" applyNumberFormat="1" applyFont="1" applyFill="1" applyBorder="1" applyAlignment="1" applyProtection="1">
      <alignment vertical="center"/>
    </xf>
    <xf numFmtId="0" fontId="33" fillId="0" borderId="0" xfId="3" applyNumberFormat="1" applyFont="1" applyFill="1" applyBorder="1" applyAlignment="1" applyProtection="1">
      <alignment horizontal="left" vertical="center"/>
    </xf>
    <xf numFmtId="0" fontId="33" fillId="5" borderId="3" xfId="3" applyNumberFormat="1" applyFont="1" applyFill="1" applyBorder="1" applyAlignment="1" applyProtection="1">
      <alignment horizontal="left" vertical="center"/>
    </xf>
    <xf numFmtId="0" fontId="33" fillId="0" borderId="6" xfId="3" applyNumberFormat="1" applyFont="1" applyFill="1" applyBorder="1" applyAlignment="1" applyProtection="1">
      <alignment horizontal="left" vertical="center"/>
    </xf>
    <xf numFmtId="0" fontId="33" fillId="5" borderId="0" xfId="3" applyNumberFormat="1" applyFont="1" applyFill="1" applyBorder="1" applyAlignment="1" applyProtection="1">
      <alignment horizontal="left" vertical="center"/>
    </xf>
    <xf numFmtId="0" fontId="33" fillId="0" borderId="0" xfId="3" applyNumberFormat="1" applyFont="1" applyFill="1" applyBorder="1" applyAlignment="1" applyProtection="1">
      <alignment horizontal="left" vertical="center" wrapText="1"/>
    </xf>
    <xf numFmtId="0" fontId="35" fillId="0" borderId="0" xfId="3" applyNumberFormat="1" applyFont="1" applyFill="1" applyBorder="1" applyAlignment="1" applyProtection="1">
      <alignment horizontal="left" vertical="center" wrapText="1" indent="3"/>
    </xf>
    <xf numFmtId="0" fontId="33" fillId="0" borderId="3" xfId="3" applyNumberFormat="1" applyFont="1" applyFill="1" applyBorder="1" applyAlignment="1" applyProtection="1">
      <alignment horizontal="left" vertical="center" wrapText="1"/>
    </xf>
    <xf numFmtId="0" fontId="33" fillId="5" borderId="3" xfId="3" applyNumberFormat="1" applyFont="1" applyFill="1" applyBorder="1" applyAlignment="1" applyProtection="1">
      <alignment horizontal="left" vertical="center" wrapText="1"/>
    </xf>
    <xf numFmtId="0" fontId="35" fillId="0" borderId="0" xfId="3" applyNumberFormat="1" applyFont="1" applyFill="1" applyBorder="1" applyAlignment="1" applyProtection="1">
      <alignment horizontal="left" vertical="center"/>
    </xf>
    <xf numFmtId="0" fontId="33" fillId="0" borderId="3" xfId="3" applyNumberFormat="1" applyFont="1" applyFill="1" applyBorder="1" applyAlignment="1" applyProtection="1">
      <alignment horizontal="left" vertical="center"/>
    </xf>
    <xf numFmtId="0" fontId="33" fillId="0" borderId="4" xfId="3" applyNumberFormat="1" applyFont="1" applyFill="1" applyBorder="1" applyAlignment="1" applyProtection="1">
      <alignment horizontal="left" vertical="center" wrapText="1"/>
    </xf>
    <xf numFmtId="0" fontId="33" fillId="5" borderId="5" xfId="3" applyNumberFormat="1" applyFont="1" applyFill="1" applyBorder="1" applyAlignment="1" applyProtection="1">
      <alignment horizontal="left" vertical="center" wrapText="1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8" applyNumberFormat="1" applyFont="1" applyFill="1" applyAlignment="1" applyProtection="1">
      <alignment vertical="center"/>
    </xf>
    <xf numFmtId="0" fontId="38" fillId="7" borderId="0" xfId="8" applyNumberFormat="1" applyFont="1" applyFill="1" applyAlignment="1" applyProtection="1">
      <alignment vertical="center"/>
    </xf>
    <xf numFmtId="0" fontId="38" fillId="0" borderId="0" xfId="8" applyNumberFormat="1" applyFont="1" applyFill="1" applyAlignment="1" applyProtection="1">
      <alignment horizontal="left" vertical="center"/>
    </xf>
    <xf numFmtId="0" fontId="38" fillId="8" borderId="9" xfId="8" applyNumberFormat="1" applyFont="1" applyFill="1" applyBorder="1" applyAlignment="1" applyProtection="1">
      <alignment horizontal="right" vertical="center"/>
    </xf>
    <xf numFmtId="0" fontId="6" fillId="2" borderId="0" xfId="3" applyNumberFormat="1" applyFont="1" applyBorder="1" applyAlignment="1" applyProtection="1">
      <alignment horizontal="center" vertical="center" wrapText="1"/>
    </xf>
    <xf numFmtId="0" fontId="10" fillId="5" borderId="0" xfId="2" applyNumberFormat="1" applyFont="1" applyFill="1" applyBorder="1" applyAlignment="1" applyProtection="1">
      <alignment horizontal="left" vertical="center"/>
    </xf>
    <xf numFmtId="0" fontId="17" fillId="6" borderId="0" xfId="6" applyFont="1" applyFill="1" applyAlignment="1">
      <alignment horizontal="center" vertical="center" wrapText="1"/>
    </xf>
    <xf numFmtId="0" fontId="23" fillId="0" borderId="0" xfId="0" quotePrefix="1" applyFont="1" applyAlignment="1">
      <alignment horizontal="center" vertical="center"/>
    </xf>
    <xf numFmtId="0" fontId="27" fillId="0" borderId="0" xfId="3" applyNumberFormat="1" applyFont="1" applyFill="1" applyBorder="1" applyAlignment="1" applyProtection="1">
      <alignment horizontal="center" vertical="center" wrapText="1"/>
    </xf>
    <xf numFmtId="0" fontId="27" fillId="2" borderId="0" xfId="3" applyNumberFormat="1" applyFont="1" applyBorder="1" applyAlignment="1" applyProtection="1">
      <alignment horizontal="center" vertical="center" wrapText="1"/>
    </xf>
    <xf numFmtId="0" fontId="6" fillId="2" borderId="0" xfId="3" applyNumberFormat="1" applyFont="1" applyBorder="1" applyAlignment="1" applyProtection="1">
      <alignment horizontal="center" vertical="center" wrapText="1"/>
    </xf>
  </cellXfs>
  <cellStyles count="10">
    <cellStyle name="Col_Unidade" xfId="1"/>
    <cellStyle name="H1" xfId="9"/>
    <cellStyle name="Hiperligação" xfId="2" builtinId="8"/>
    <cellStyle name="Linha1" xfId="3"/>
    <cellStyle name="Normal" xfId="0" builtinId="0"/>
    <cellStyle name="Normal 2" xfId="8"/>
    <cellStyle name="Normal_P.AGRO_ALIMENTARES" xfId="4"/>
    <cellStyle name="Normal_PROD_AGRO_FLORESTAIS" xfId="5"/>
    <cellStyle name="Normal_Tarifs préférentiels PAR zone et SH2  2" xfId="6"/>
    <cellStyle name="Percentagem" xfId="7" builtinId="5"/>
  </cellStyles>
  <dxfs count="0"/>
  <tableStyles count="0" defaultTableStyle="TableStyleMedium2" defaultPivotStyle="PivotStyleLight16"/>
  <colors>
    <mruColors>
      <color rgb="FF996633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 b="1">
                <a:solidFill>
                  <a:srgbClr val="008080"/>
                </a:solidFill>
              </a:rPr>
              <a:t>Saídas do setor das Frutas, Hortícolas e Flores</a:t>
            </a:r>
          </a:p>
        </c:rich>
      </c:tx>
      <c:layout>
        <c:manualLayout>
          <c:xMode val="edge"/>
          <c:yMode val="edge"/>
          <c:x val="0.22737459943723964"/>
          <c:y val="2.9260358051551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975314461248943E-2"/>
          <c:y val="0.12058518668134037"/>
          <c:w val="0.63883332082489452"/>
          <c:h val="0.72962328376992192"/>
        </c:manualLayout>
      </c:layout>
      <c:lineChart>
        <c:grouping val="standard"/>
        <c:varyColors val="0"/>
        <c:ser>
          <c:idx val="0"/>
          <c:order val="0"/>
          <c:tx>
            <c:strRef>
              <c:f>Comércio_Internacional!$B$17</c:f>
              <c:strCache>
                <c:ptCount val="1"/>
                <c:pt idx="0">
                  <c:v>Plantas Vivas e Produtos da Floricultura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Comércio_Internacional!$C$16:$P$16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2023*</c:v>
                </c:pt>
              </c:strCache>
            </c:strRef>
          </c:cat>
          <c:val>
            <c:numRef>
              <c:f>Comércio_Internacional!$C$17:$P$17</c:f>
              <c:numCache>
                <c:formatCode>#,##0</c:formatCode>
                <c:ptCount val="14"/>
                <c:pt idx="0">
                  <c:v>57.765045999999998</c:v>
                </c:pt>
                <c:pt idx="1">
                  <c:v>61.304538000000001</c:v>
                </c:pt>
                <c:pt idx="2">
                  <c:v>54.849606000000001</c:v>
                </c:pt>
                <c:pt idx="3">
                  <c:v>51.309462000000003</c:v>
                </c:pt>
                <c:pt idx="4">
                  <c:v>54.445197</c:v>
                </c:pt>
                <c:pt idx="5">
                  <c:v>64.975834000000006</c:v>
                </c:pt>
                <c:pt idx="6">
                  <c:v>76.839183000000006</c:v>
                </c:pt>
                <c:pt idx="7">
                  <c:v>79.173641000000003</c:v>
                </c:pt>
                <c:pt idx="8">
                  <c:v>78.579009999999997</c:v>
                </c:pt>
                <c:pt idx="9">
                  <c:v>98.160495999999995</c:v>
                </c:pt>
                <c:pt idx="10">
                  <c:v>108.753416</c:v>
                </c:pt>
                <c:pt idx="11">
                  <c:v>126.497581</c:v>
                </c:pt>
                <c:pt idx="12">
                  <c:v>131.29020199999999</c:v>
                </c:pt>
                <c:pt idx="13">
                  <c:v>125.874306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Comércio_Internacional!$B$18</c:f>
              <c:strCache>
                <c:ptCount val="1"/>
                <c:pt idx="0">
                  <c:v>Produtos Hortícolas, Plantas, Raízes e Tubérculos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Comércio_Internacional!$C$16:$P$16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2023*</c:v>
                </c:pt>
              </c:strCache>
            </c:strRef>
          </c:cat>
          <c:val>
            <c:numRef>
              <c:f>Comércio_Internacional!$C$18:$P$18</c:f>
              <c:numCache>
                <c:formatCode>#,##0</c:formatCode>
                <c:ptCount val="14"/>
                <c:pt idx="0">
                  <c:v>166.812578</c:v>
                </c:pt>
                <c:pt idx="1">
                  <c:v>171.004098</c:v>
                </c:pt>
                <c:pt idx="2">
                  <c:v>196.913816</c:v>
                </c:pt>
                <c:pt idx="3">
                  <c:v>219.304317</c:v>
                </c:pt>
                <c:pt idx="4">
                  <c:v>211.46595600000001</c:v>
                </c:pt>
                <c:pt idx="5">
                  <c:v>250.30924300000001</c:v>
                </c:pt>
                <c:pt idx="6">
                  <c:v>267.88063399999999</c:v>
                </c:pt>
                <c:pt idx="7">
                  <c:v>295.56652200000002</c:v>
                </c:pt>
                <c:pt idx="8">
                  <c:v>295.84409699999998</c:v>
                </c:pt>
                <c:pt idx="9">
                  <c:v>334.87495999999999</c:v>
                </c:pt>
                <c:pt idx="10">
                  <c:v>320.69947400000001</c:v>
                </c:pt>
                <c:pt idx="11">
                  <c:v>350.616355</c:v>
                </c:pt>
                <c:pt idx="12">
                  <c:v>388.95500700000002</c:v>
                </c:pt>
                <c:pt idx="13">
                  <c:v>518.66563799999994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Comércio_Internacional!$B$19</c:f>
              <c:strCache>
                <c:ptCount val="1"/>
                <c:pt idx="0">
                  <c:v>Frutas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Comércio_Internacional!$C$16:$P$16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2023*</c:v>
                </c:pt>
              </c:strCache>
            </c:strRef>
          </c:cat>
          <c:val>
            <c:numRef>
              <c:f>Comércio_Internacional!$C$19:$P$19</c:f>
              <c:numCache>
                <c:formatCode>#,##0</c:formatCode>
                <c:ptCount val="14"/>
                <c:pt idx="0">
                  <c:v>270.10740600000003</c:v>
                </c:pt>
                <c:pt idx="1">
                  <c:v>284.78657500000003</c:v>
                </c:pt>
                <c:pt idx="2">
                  <c:v>324.81509999999997</c:v>
                </c:pt>
                <c:pt idx="3">
                  <c:v>341.08797700000002</c:v>
                </c:pt>
                <c:pt idx="4">
                  <c:v>435.80658399999999</c:v>
                </c:pt>
                <c:pt idx="5">
                  <c:v>476.570357</c:v>
                </c:pt>
                <c:pt idx="6">
                  <c:v>493.12515300000001</c:v>
                </c:pt>
                <c:pt idx="7">
                  <c:v>637.35206300000004</c:v>
                </c:pt>
                <c:pt idx="8">
                  <c:v>681.48542499999996</c:v>
                </c:pt>
                <c:pt idx="9">
                  <c:v>745.96394799999996</c:v>
                </c:pt>
                <c:pt idx="10">
                  <c:v>799.83690100000001</c:v>
                </c:pt>
                <c:pt idx="11">
                  <c:v>796.28369199999997</c:v>
                </c:pt>
                <c:pt idx="12">
                  <c:v>927.77072699999997</c:v>
                </c:pt>
                <c:pt idx="13">
                  <c:v>979.34406799999999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Comércio_Internacional!$B$20</c:f>
              <c:strCache>
                <c:ptCount val="1"/>
                <c:pt idx="0">
                  <c:v>Preparações de Produtos Hortícolas, Frutas ou outras partes de plantas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Comércio_Internacional!$C$16:$P$16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2023*</c:v>
                </c:pt>
              </c:strCache>
            </c:strRef>
          </c:cat>
          <c:val>
            <c:numRef>
              <c:f>Comércio_Internacional!$C$20:$P$20</c:f>
              <c:numCache>
                <c:formatCode>#,##0</c:formatCode>
                <c:ptCount val="14"/>
                <c:pt idx="0">
                  <c:v>285.62227799999999</c:v>
                </c:pt>
                <c:pt idx="1">
                  <c:v>319.526456</c:v>
                </c:pt>
                <c:pt idx="2">
                  <c:v>344.355501</c:v>
                </c:pt>
                <c:pt idx="3">
                  <c:v>388.233833</c:v>
                </c:pt>
                <c:pt idx="4">
                  <c:v>399.59622300000001</c:v>
                </c:pt>
                <c:pt idx="5">
                  <c:v>422.06772100000001</c:v>
                </c:pt>
                <c:pt idx="6">
                  <c:v>435.60913799999997</c:v>
                </c:pt>
                <c:pt idx="7">
                  <c:v>457.617299</c:v>
                </c:pt>
                <c:pt idx="8">
                  <c:v>437.02461</c:v>
                </c:pt>
                <c:pt idx="9">
                  <c:v>433.20675799999998</c:v>
                </c:pt>
                <c:pt idx="10">
                  <c:v>466.84967699999999</c:v>
                </c:pt>
                <c:pt idx="11">
                  <c:v>490.39840900000002</c:v>
                </c:pt>
                <c:pt idx="12">
                  <c:v>620.13544100000001</c:v>
                </c:pt>
                <c:pt idx="13">
                  <c:v>679.27423899999997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3569808"/>
        <c:axId val="573542608"/>
      </c:lineChart>
      <c:catAx>
        <c:axId val="57356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542608"/>
        <c:crosses val="autoZero"/>
        <c:auto val="1"/>
        <c:lblAlgn val="ctr"/>
        <c:lblOffset val="100"/>
        <c:noMultiLvlLbl val="0"/>
      </c:catAx>
      <c:valAx>
        <c:axId val="573542608"/>
        <c:scaling>
          <c:orientation val="minMax"/>
        </c:scaling>
        <c:delete val="0"/>
        <c:axPos val="l"/>
        <c:majorGridlines>
          <c:spPr>
            <a:ln w="412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808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b="0">
                    <a:solidFill>
                      <a:srgbClr val="008080"/>
                    </a:solidFill>
                  </a:rPr>
                  <a:t>milhões de euros</a:t>
                </a:r>
              </a:p>
            </c:rich>
          </c:tx>
          <c:layout>
            <c:manualLayout>
              <c:xMode val="edge"/>
              <c:yMode val="edge"/>
              <c:x val="2.3005448459923229E-2"/>
              <c:y val="0.386477618642048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808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5698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337289262041174"/>
          <c:y val="0.16486022995108682"/>
          <c:w val="0.18459427268896691"/>
          <c:h val="0.68233567800191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 b="1">
                <a:solidFill>
                  <a:srgbClr val="008080"/>
                </a:solidFill>
              </a:rPr>
              <a:t>Entradas do setor das Frutas, Hortícolas e Flores</a:t>
            </a:r>
          </a:p>
        </c:rich>
      </c:tx>
      <c:layout>
        <c:manualLayout>
          <c:xMode val="edge"/>
          <c:yMode val="edge"/>
          <c:x val="0.25161525716465133"/>
          <c:y val="3.5762659840785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28988043161271E-2"/>
          <c:y val="0.12058518668134037"/>
          <c:w val="0.63661260291181554"/>
          <c:h val="0.72962328376992192"/>
        </c:manualLayout>
      </c:layout>
      <c:lineChart>
        <c:grouping val="standard"/>
        <c:varyColors val="0"/>
        <c:ser>
          <c:idx val="0"/>
          <c:order val="0"/>
          <c:tx>
            <c:strRef>
              <c:f>Comércio_Internacional!$B$3</c:f>
              <c:strCache>
                <c:ptCount val="1"/>
                <c:pt idx="0">
                  <c:v>Plantas Vivas e Produtos da Floricultura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Comércio_Internacional!$C$2:$P$2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2023*</c:v>
                </c:pt>
              </c:strCache>
            </c:strRef>
          </c:cat>
          <c:val>
            <c:numRef>
              <c:f>Comércio_Internacional!$C$3:$P$3</c:f>
              <c:numCache>
                <c:formatCode>#,##0</c:formatCode>
                <c:ptCount val="14"/>
                <c:pt idx="0">
                  <c:v>91.696729000000005</c:v>
                </c:pt>
                <c:pt idx="1">
                  <c:v>78.796592000000004</c:v>
                </c:pt>
                <c:pt idx="2">
                  <c:v>72.610394999999997</c:v>
                </c:pt>
                <c:pt idx="3">
                  <c:v>74.703023000000002</c:v>
                </c:pt>
                <c:pt idx="4">
                  <c:v>83.902041999999994</c:v>
                </c:pt>
                <c:pt idx="5">
                  <c:v>87.093378999999999</c:v>
                </c:pt>
                <c:pt idx="6">
                  <c:v>103.181849</c:v>
                </c:pt>
                <c:pt idx="7">
                  <c:v>123.89852</c:v>
                </c:pt>
                <c:pt idx="8">
                  <c:v>126.58603100000001</c:v>
                </c:pt>
                <c:pt idx="9">
                  <c:v>127.26603799999999</c:v>
                </c:pt>
                <c:pt idx="10">
                  <c:v>128.381405</c:v>
                </c:pt>
                <c:pt idx="11">
                  <c:v>162.32834600000001</c:v>
                </c:pt>
                <c:pt idx="12">
                  <c:v>195.36751699999999</c:v>
                </c:pt>
                <c:pt idx="13">
                  <c:v>178.47068200000001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Comércio_Internacional!$B$4</c:f>
              <c:strCache>
                <c:ptCount val="1"/>
                <c:pt idx="0">
                  <c:v>Produtos Hortícolas, Plantas, Raízes e Tubérculos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Comércio_Internacional!$C$2:$P$2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2023*</c:v>
                </c:pt>
              </c:strCache>
            </c:strRef>
          </c:cat>
          <c:val>
            <c:numRef>
              <c:f>Comércio_Internacional!$C$4:$P$4</c:f>
              <c:numCache>
                <c:formatCode>#,##0</c:formatCode>
                <c:ptCount val="14"/>
                <c:pt idx="0">
                  <c:v>315.20967100000001</c:v>
                </c:pt>
                <c:pt idx="1">
                  <c:v>309.38258999999999</c:v>
                </c:pt>
                <c:pt idx="2">
                  <c:v>277.84850999999998</c:v>
                </c:pt>
                <c:pt idx="3">
                  <c:v>345.24570799999998</c:v>
                </c:pt>
                <c:pt idx="4">
                  <c:v>303.30460099999999</c:v>
                </c:pt>
                <c:pt idx="5">
                  <c:v>329.17336399999999</c:v>
                </c:pt>
                <c:pt idx="6">
                  <c:v>384.76520299999999</c:v>
                </c:pt>
                <c:pt idx="7">
                  <c:v>384.42799200000002</c:v>
                </c:pt>
                <c:pt idx="8">
                  <c:v>418.72877199999999</c:v>
                </c:pt>
                <c:pt idx="9">
                  <c:v>455.25507399999998</c:v>
                </c:pt>
                <c:pt idx="10">
                  <c:v>428.98510299999998</c:v>
                </c:pt>
                <c:pt idx="11">
                  <c:v>439.765174</c:v>
                </c:pt>
                <c:pt idx="12">
                  <c:v>544.94471799999997</c:v>
                </c:pt>
                <c:pt idx="13">
                  <c:v>734.67973900000004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Comércio_Internacional!$B$5</c:f>
              <c:strCache>
                <c:ptCount val="1"/>
                <c:pt idx="0">
                  <c:v>Frutas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Comércio_Internacional!$C$2:$P$2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2023*</c:v>
                </c:pt>
              </c:strCache>
            </c:strRef>
          </c:cat>
          <c:val>
            <c:numRef>
              <c:f>Comércio_Internacional!$C$5:$P$5</c:f>
              <c:numCache>
                <c:formatCode>#,##0</c:formatCode>
                <c:ptCount val="14"/>
                <c:pt idx="0">
                  <c:v>518.93234500000005</c:v>
                </c:pt>
                <c:pt idx="1">
                  <c:v>478.958235</c:v>
                </c:pt>
                <c:pt idx="2">
                  <c:v>450.23829000000001</c:v>
                </c:pt>
                <c:pt idx="3">
                  <c:v>535.09161300000005</c:v>
                </c:pt>
                <c:pt idx="4">
                  <c:v>509.633802</c:v>
                </c:pt>
                <c:pt idx="5">
                  <c:v>553.92301399999997</c:v>
                </c:pt>
                <c:pt idx="6">
                  <c:v>673.76937099999998</c:v>
                </c:pt>
                <c:pt idx="7">
                  <c:v>755.95528200000001</c:v>
                </c:pt>
                <c:pt idx="8">
                  <c:v>814.57237699999996</c:v>
                </c:pt>
                <c:pt idx="9">
                  <c:v>779.19288800000004</c:v>
                </c:pt>
                <c:pt idx="10">
                  <c:v>886.34149600000001</c:v>
                </c:pt>
                <c:pt idx="11">
                  <c:v>887.61926900000003</c:v>
                </c:pt>
                <c:pt idx="12">
                  <c:v>972.09680000000003</c:v>
                </c:pt>
                <c:pt idx="13">
                  <c:v>1101.1376640000001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Comércio_Internacional!$B$6</c:f>
              <c:strCache>
                <c:ptCount val="1"/>
                <c:pt idx="0">
                  <c:v>Preparações de Produtos Hortícolas, Frutas ou outras partes de plantas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Comércio_Internacional!$C$2:$P$2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2023*</c:v>
                </c:pt>
              </c:strCache>
            </c:strRef>
          </c:cat>
          <c:val>
            <c:numRef>
              <c:f>Comércio_Internacional!$C$6:$P$6</c:f>
              <c:numCache>
                <c:formatCode>#,##0</c:formatCode>
                <c:ptCount val="14"/>
                <c:pt idx="0">
                  <c:v>280.341544</c:v>
                </c:pt>
                <c:pt idx="1">
                  <c:v>284.949299</c:v>
                </c:pt>
                <c:pt idx="2">
                  <c:v>272.69704200000001</c:v>
                </c:pt>
                <c:pt idx="3">
                  <c:v>283.736897</c:v>
                </c:pt>
                <c:pt idx="4">
                  <c:v>299.19768900000003</c:v>
                </c:pt>
                <c:pt idx="5">
                  <c:v>293.32664999999997</c:v>
                </c:pt>
                <c:pt idx="6">
                  <c:v>334.36852900000002</c:v>
                </c:pt>
                <c:pt idx="7">
                  <c:v>357.647402</c:v>
                </c:pt>
                <c:pt idx="8">
                  <c:v>361.96727900000002</c:v>
                </c:pt>
                <c:pt idx="9">
                  <c:v>394.26405499999998</c:v>
                </c:pt>
                <c:pt idx="10">
                  <c:v>367.60603700000001</c:v>
                </c:pt>
                <c:pt idx="11">
                  <c:v>416.57628799999998</c:v>
                </c:pt>
                <c:pt idx="12">
                  <c:v>493.12001600000002</c:v>
                </c:pt>
                <c:pt idx="13">
                  <c:v>597.25960299999997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3543152"/>
        <c:axId val="573550224"/>
      </c:lineChart>
      <c:catAx>
        <c:axId val="57354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550224"/>
        <c:crosses val="autoZero"/>
        <c:auto val="1"/>
        <c:lblAlgn val="ctr"/>
        <c:lblOffset val="100"/>
        <c:noMultiLvlLbl val="0"/>
      </c:catAx>
      <c:valAx>
        <c:axId val="573550224"/>
        <c:scaling>
          <c:orientation val="minMax"/>
        </c:scaling>
        <c:delete val="0"/>
        <c:axPos val="l"/>
        <c:majorGridlines>
          <c:spPr>
            <a:ln w="412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808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b="0">
                    <a:solidFill>
                      <a:srgbClr val="008080"/>
                    </a:solidFill>
                  </a:rPr>
                  <a:t>milhões de euros</a:t>
                </a:r>
              </a:p>
            </c:rich>
          </c:tx>
          <c:layout>
            <c:manualLayout>
              <c:xMode val="edge"/>
              <c:yMode val="edge"/>
              <c:x val="2.0674159319828612E-2"/>
              <c:y val="0.37997531685281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808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54315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227900012368742"/>
          <c:y val="0.1421021736887686"/>
          <c:w val="0.19115762766931302"/>
          <c:h val="0.71484718694808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5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hyperlink" Target="http://www.gpp.pt" TargetMode="External"/><Relationship Id="rId5" Type="http://schemas.openxmlformats.org/officeDocument/2006/relationships/image" Target="../media/image4.png"/><Relationship Id="rId4" Type="http://schemas.openxmlformats.org/officeDocument/2006/relationships/hyperlink" Target="http://www.ine.pt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</xdr:row>
      <xdr:rowOff>161925</xdr:rowOff>
    </xdr:from>
    <xdr:to>
      <xdr:col>0</xdr:col>
      <xdr:colOff>2295525</xdr:colOff>
      <xdr:row>8</xdr:row>
      <xdr:rowOff>114300</xdr:rowOff>
    </xdr:to>
    <xdr:grpSp>
      <xdr:nvGrpSpPr>
        <xdr:cNvPr id="1051" name="Grupo 9"/>
        <xdr:cNvGrpSpPr>
          <a:grpSpLocks/>
        </xdr:cNvGrpSpPr>
      </xdr:nvGrpSpPr>
      <xdr:grpSpPr bwMode="auto">
        <a:xfrm>
          <a:off x="219075" y="762000"/>
          <a:ext cx="2076450" cy="1619250"/>
          <a:chOff x="4202954" y="3009899"/>
          <a:chExt cx="1234912" cy="1000126"/>
        </a:xfrm>
      </xdr:grpSpPr>
      <xdr:pic>
        <xdr:nvPicPr>
          <xdr:cNvPr id="1052" name="Imagem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02954" y="3009899"/>
            <a:ext cx="407146" cy="981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53" name="Imagem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81526" y="3038475"/>
            <a:ext cx="390665" cy="971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54" name="Imagem 7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57942" y="3028949"/>
            <a:ext cx="479924" cy="9715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394854</xdr:colOff>
      <xdr:row>8</xdr:row>
      <xdr:rowOff>66674</xdr:rowOff>
    </xdr:from>
    <xdr:to>
      <xdr:col>0</xdr:col>
      <xdr:colOff>2360436</xdr:colOff>
      <xdr:row>9</xdr:row>
      <xdr:rowOff>66675</xdr:rowOff>
    </xdr:to>
    <xdr:pic>
      <xdr:nvPicPr>
        <xdr:cNvPr id="8" name="Imagem 7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854" y="2219324"/>
          <a:ext cx="1965582" cy="35242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104775</xdr:rowOff>
    </xdr:from>
    <xdr:to>
      <xdr:col>0</xdr:col>
      <xdr:colOff>2440893</xdr:colOff>
      <xdr:row>2</xdr:row>
      <xdr:rowOff>15648</xdr:rowOff>
    </xdr:to>
    <xdr:pic>
      <xdr:nvPicPr>
        <xdr:cNvPr id="9" name="Imagem 8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150" y="104775"/>
          <a:ext cx="2383743" cy="31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280230</xdr:colOff>
      <xdr:row>30</xdr:row>
      <xdr:rowOff>86508</xdr:rowOff>
    </xdr:from>
    <xdr:to>
      <xdr:col>15</xdr:col>
      <xdr:colOff>113887</xdr:colOff>
      <xdr:row>50</xdr:row>
      <xdr:rowOff>178676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352700</xdr:colOff>
      <xdr:row>53</xdr:row>
      <xdr:rowOff>117568</xdr:rowOff>
    </xdr:from>
    <xdr:to>
      <xdr:col>15</xdr:col>
      <xdr:colOff>10353</xdr:colOff>
      <xdr:row>74</xdr:row>
      <xdr:rowOff>23377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showGridLines="0" tabSelected="1" workbookViewId="0">
      <selection activeCell="B1" sqref="B1:B3"/>
    </sheetView>
  </sheetViews>
  <sheetFormatPr defaultRowHeight="15" x14ac:dyDescent="0.25"/>
  <cols>
    <col min="1" max="1" width="37.85546875" style="1" customWidth="1"/>
    <col min="2" max="2" width="55" style="1" customWidth="1"/>
    <col min="3" max="16384" width="9.140625" style="1"/>
  </cols>
  <sheetData>
    <row r="1" spans="1:3" ht="15.95" customHeight="1" x14ac:dyDescent="0.25">
      <c r="B1" s="127" t="s">
        <v>87</v>
      </c>
    </row>
    <row r="2" spans="1:3" ht="15.95" customHeight="1" x14ac:dyDescent="0.25">
      <c r="B2" s="127"/>
    </row>
    <row r="3" spans="1:3" ht="15.95" customHeight="1" x14ac:dyDescent="0.25">
      <c r="A3" s="128" t="s">
        <v>103</v>
      </c>
      <c r="B3" s="127"/>
    </row>
    <row r="4" spans="1:3" ht="20.25" customHeight="1" x14ac:dyDescent="0.25">
      <c r="A4" s="128"/>
      <c r="B4" s="98" t="s">
        <v>83</v>
      </c>
    </row>
    <row r="5" spans="1:3" ht="27.95" customHeight="1" x14ac:dyDescent="0.25">
      <c r="B5" s="126" t="s">
        <v>35</v>
      </c>
    </row>
    <row r="6" spans="1:3" ht="27.95" customHeight="1" x14ac:dyDescent="0.25">
      <c r="B6" s="126" t="s">
        <v>36</v>
      </c>
    </row>
    <row r="7" spans="1:3" ht="27.95" customHeight="1" x14ac:dyDescent="0.25">
      <c r="B7" s="126" t="s">
        <v>81</v>
      </c>
    </row>
    <row r="8" spans="1:3" ht="27.95" customHeight="1" x14ac:dyDescent="0.25">
      <c r="B8" s="126" t="s">
        <v>32</v>
      </c>
    </row>
    <row r="9" spans="1:3" ht="27.95" customHeight="1" x14ac:dyDescent="0.25">
      <c r="A9" s="100" t="s">
        <v>31</v>
      </c>
      <c r="B9" s="126" t="s">
        <v>82</v>
      </c>
      <c r="C9" s="28"/>
    </row>
    <row r="10" spans="1:3" x14ac:dyDescent="0.25">
      <c r="B10" s="99"/>
    </row>
  </sheetData>
  <mergeCells count="2">
    <mergeCell ref="B1:B3"/>
    <mergeCell ref="A3:A4"/>
  </mergeCells>
  <hyperlinks>
    <hyperlink ref="B6" location="Indústria!A1" display="2. Indústria"/>
    <hyperlink ref="B7" location="Empresas!A1" display="3. Empresas"/>
    <hyperlink ref="B8" location="Comércio_Internacional!A1" display="4. Comércio Internacional"/>
    <hyperlink ref="B5" location="Produção!A1" display="1. Produção"/>
    <hyperlink ref="B9" location="'Origens e Destinos'!A1" display="5. Principais Origens  e Destinos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8"/>
  <sheetViews>
    <sheetView showGridLines="0" zoomScaleNormal="100" workbookViewId="0"/>
  </sheetViews>
  <sheetFormatPr defaultRowHeight="12.75" x14ac:dyDescent="0.25"/>
  <cols>
    <col min="1" max="1" width="2" style="19" customWidth="1"/>
    <col min="2" max="2" width="32.85546875" style="19" customWidth="1"/>
    <col min="3" max="16" width="10.7109375" style="19" customWidth="1"/>
    <col min="17" max="17" width="2.7109375" style="19" customWidth="1"/>
    <col min="18" max="18" width="12.5703125" style="19" customWidth="1"/>
    <col min="19" max="16384" width="9.140625" style="19"/>
  </cols>
  <sheetData>
    <row r="1" spans="2:19" ht="30" customHeight="1" x14ac:dyDescent="0.25">
      <c r="B1" s="15" t="s">
        <v>33</v>
      </c>
      <c r="F1" s="20"/>
      <c r="G1" s="20"/>
      <c r="H1" s="20"/>
      <c r="I1" s="20"/>
      <c r="P1" s="67"/>
      <c r="Q1" s="129"/>
      <c r="R1" s="130" t="s">
        <v>95</v>
      </c>
    </row>
    <row r="2" spans="2:19" ht="10.5" customHeight="1" x14ac:dyDescent="0.25">
      <c r="C2" s="21"/>
      <c r="D2" s="21"/>
      <c r="E2" s="21"/>
      <c r="F2" s="21"/>
      <c r="G2" s="21"/>
      <c r="H2" s="21"/>
      <c r="I2" s="21"/>
      <c r="P2" s="67"/>
      <c r="Q2" s="129"/>
      <c r="R2" s="130"/>
    </row>
    <row r="3" spans="2:19" ht="30" customHeight="1" x14ac:dyDescent="0.25">
      <c r="B3" s="17" t="s">
        <v>23</v>
      </c>
      <c r="C3" s="76">
        <v>2010</v>
      </c>
      <c r="D3" s="76">
        <v>2011</v>
      </c>
      <c r="E3" s="76">
        <v>2012</v>
      </c>
      <c r="F3" s="76">
        <v>2013</v>
      </c>
      <c r="G3" s="76">
        <v>2014</v>
      </c>
      <c r="H3" s="76">
        <v>2015</v>
      </c>
      <c r="I3" s="76">
        <v>2016</v>
      </c>
      <c r="J3" s="76">
        <v>2017</v>
      </c>
      <c r="K3" s="76">
        <v>2018</v>
      </c>
      <c r="L3" s="76">
        <v>2019</v>
      </c>
      <c r="M3" s="76">
        <v>2020</v>
      </c>
      <c r="N3" s="76">
        <v>2021</v>
      </c>
      <c r="O3" s="76" t="s">
        <v>105</v>
      </c>
      <c r="P3" s="76" t="s">
        <v>106</v>
      </c>
      <c r="Q3" s="41"/>
      <c r="R3" s="130"/>
      <c r="S3" s="22"/>
    </row>
    <row r="4" spans="2:19" ht="19.5" customHeight="1" x14ac:dyDescent="0.25">
      <c r="B4" s="106" t="s">
        <v>34</v>
      </c>
      <c r="C4" s="23">
        <v>711.18999999999994</v>
      </c>
      <c r="D4" s="23">
        <v>647.77</v>
      </c>
      <c r="E4" s="23">
        <v>692.19</v>
      </c>
      <c r="F4" s="23">
        <v>783.8</v>
      </c>
      <c r="G4" s="23">
        <v>746.01</v>
      </c>
      <c r="H4" s="23">
        <v>797.91000000000008</v>
      </c>
      <c r="I4" s="23">
        <v>823.42000000000007</v>
      </c>
      <c r="J4" s="23">
        <v>766.99</v>
      </c>
      <c r="K4" s="23">
        <v>829.65</v>
      </c>
      <c r="L4" s="23">
        <v>850.82</v>
      </c>
      <c r="M4" s="23">
        <v>897.03</v>
      </c>
      <c r="N4" s="23">
        <v>1047.52</v>
      </c>
      <c r="O4" s="23">
        <v>1131.92</v>
      </c>
      <c r="P4" s="23">
        <v>1610.72</v>
      </c>
      <c r="R4" s="89">
        <f>(((P4/C4)^(1/13)-1)*100)</f>
        <v>6.4903707915601849</v>
      </c>
    </row>
    <row r="5" spans="2:19" ht="19.5" customHeight="1" x14ac:dyDescent="0.25">
      <c r="B5" s="106" t="s">
        <v>0</v>
      </c>
      <c r="C5" s="24">
        <v>496.71000000000004</v>
      </c>
      <c r="D5" s="24">
        <v>495.61</v>
      </c>
      <c r="E5" s="24">
        <v>465.40999999999997</v>
      </c>
      <c r="F5" s="24">
        <v>470.77</v>
      </c>
      <c r="G5" s="24">
        <v>445.10999999999996</v>
      </c>
      <c r="H5" s="24">
        <v>476.21000000000004</v>
      </c>
      <c r="I5" s="24">
        <v>508.28</v>
      </c>
      <c r="J5" s="24">
        <v>529.15</v>
      </c>
      <c r="K5" s="24">
        <v>570.22</v>
      </c>
      <c r="L5" s="24">
        <v>564.81999999999994</v>
      </c>
      <c r="M5" s="24">
        <v>545.30999999999995</v>
      </c>
      <c r="N5" s="24">
        <v>565.66000000000008</v>
      </c>
      <c r="O5" s="24">
        <v>604.53000000000009</v>
      </c>
      <c r="P5" s="24">
        <v>606.83999999999992</v>
      </c>
      <c r="R5" s="89">
        <f t="shared" ref="R5:R14" si="0">(((P5/C5)^(1/13)-1)*100)</f>
        <v>1.5523785131624779</v>
      </c>
    </row>
    <row r="6" spans="2:19" ht="19.5" customHeight="1" x14ac:dyDescent="0.25">
      <c r="B6" s="106" t="s">
        <v>99</v>
      </c>
      <c r="C6" s="23">
        <v>997.41</v>
      </c>
      <c r="D6" s="23">
        <v>1049.3900000000001</v>
      </c>
      <c r="E6" s="23">
        <v>985.7299999999999</v>
      </c>
      <c r="F6" s="23">
        <v>1142.7699999999998</v>
      </c>
      <c r="G6" s="23">
        <v>1120.0899999999999</v>
      </c>
      <c r="H6" s="23">
        <v>1269.08</v>
      </c>
      <c r="I6" s="23">
        <v>1265.6399999999999</v>
      </c>
      <c r="J6" s="23">
        <v>1546.74</v>
      </c>
      <c r="K6" s="23">
        <v>1608.3899999999999</v>
      </c>
      <c r="L6" s="23">
        <v>1788.1499999999996</v>
      </c>
      <c r="M6" s="23">
        <v>1787.67</v>
      </c>
      <c r="N6" s="23">
        <v>2344.1000000000004</v>
      </c>
      <c r="O6" s="23">
        <v>2287.87</v>
      </c>
      <c r="P6" s="23">
        <v>2943</v>
      </c>
      <c r="R6" s="90">
        <f t="shared" si="0"/>
        <v>8.6794486401138506</v>
      </c>
    </row>
    <row r="7" spans="2:19" ht="24.95" customHeight="1" x14ac:dyDescent="0.25">
      <c r="B7" s="107" t="s">
        <v>38</v>
      </c>
      <c r="C7" s="25">
        <f t="shared" ref="C7:P7" si="1">SUM(C4:C6)</f>
        <v>2205.31</v>
      </c>
      <c r="D7" s="25">
        <f t="shared" si="1"/>
        <v>2192.7700000000004</v>
      </c>
      <c r="E7" s="25">
        <f t="shared" si="1"/>
        <v>2143.33</v>
      </c>
      <c r="F7" s="25">
        <f t="shared" si="1"/>
        <v>2397.3399999999997</v>
      </c>
      <c r="G7" s="25">
        <f t="shared" si="1"/>
        <v>2311.21</v>
      </c>
      <c r="H7" s="25">
        <f t="shared" si="1"/>
        <v>2543.1999999999998</v>
      </c>
      <c r="I7" s="25">
        <f t="shared" si="1"/>
        <v>2597.34</v>
      </c>
      <c r="J7" s="25">
        <f t="shared" si="1"/>
        <v>2842.88</v>
      </c>
      <c r="K7" s="25">
        <f t="shared" si="1"/>
        <v>3008.2599999999998</v>
      </c>
      <c r="L7" s="25">
        <f t="shared" si="1"/>
        <v>3203.7899999999995</v>
      </c>
      <c r="M7" s="25">
        <f t="shared" si="1"/>
        <v>3230.01</v>
      </c>
      <c r="N7" s="25">
        <f>SUM(N4:N6)</f>
        <v>3957.2800000000007</v>
      </c>
      <c r="O7" s="25">
        <f t="shared" ref="O7" si="2">SUM(O4:O6)</f>
        <v>4024.32</v>
      </c>
      <c r="P7" s="25">
        <f t="shared" si="1"/>
        <v>5160.5599999999995</v>
      </c>
      <c r="R7" s="91">
        <f t="shared" si="0"/>
        <v>6.7584085571586128</v>
      </c>
    </row>
    <row r="8" spans="2:19" ht="19.5" customHeight="1" x14ac:dyDescent="0.25">
      <c r="B8" s="19" t="s">
        <v>84</v>
      </c>
      <c r="R8" s="48"/>
    </row>
    <row r="9" spans="2:19" ht="14.1" customHeight="1" x14ac:dyDescent="0.25">
      <c r="R9" s="92"/>
    </row>
    <row r="10" spans="2:19" ht="24.95" customHeight="1" x14ac:dyDescent="0.25">
      <c r="B10" s="108" t="s">
        <v>17</v>
      </c>
      <c r="C10" s="29">
        <v>3666.41</v>
      </c>
      <c r="D10" s="29">
        <v>3556.6099999999997</v>
      </c>
      <c r="E10" s="29">
        <v>3538.87</v>
      </c>
      <c r="F10" s="29">
        <v>3828.2899999999995</v>
      </c>
      <c r="G10" s="29">
        <v>3721.7799999999997</v>
      </c>
      <c r="H10" s="29">
        <v>4126.29</v>
      </c>
      <c r="I10" s="29">
        <v>4050.32</v>
      </c>
      <c r="J10" s="29">
        <v>4388.8999999999996</v>
      </c>
      <c r="K10" s="29">
        <v>4582.41</v>
      </c>
      <c r="L10" s="29">
        <v>4821.2999999999993</v>
      </c>
      <c r="M10" s="29">
        <v>4914.59</v>
      </c>
      <c r="N10" s="29">
        <v>6046.51</v>
      </c>
      <c r="O10" s="29">
        <v>6253.4400000000005</v>
      </c>
      <c r="P10" s="29">
        <v>7614.2499999999991</v>
      </c>
      <c r="R10" s="90">
        <f t="shared" si="0"/>
        <v>5.7826191008544914</v>
      </c>
    </row>
    <row r="11" spans="2:19" ht="24.95" customHeight="1" x14ac:dyDescent="0.25">
      <c r="B11" s="109" t="s">
        <v>39</v>
      </c>
      <c r="C11" s="64">
        <f>C7/C10</f>
        <v>0.60149028613821154</v>
      </c>
      <c r="D11" s="64">
        <f>D7/D10</f>
        <v>0.61653372171815313</v>
      </c>
      <c r="E11" s="64">
        <f t="shared" ref="E11:N11" si="3">E7/E10</f>
        <v>0.6056537821394965</v>
      </c>
      <c r="F11" s="64">
        <f t="shared" si="3"/>
        <v>0.62621692713979349</v>
      </c>
      <c r="G11" s="64">
        <f t="shared" si="3"/>
        <v>0.62099586756874403</v>
      </c>
      <c r="H11" s="64">
        <f t="shared" si="3"/>
        <v>0.61634058682254511</v>
      </c>
      <c r="I11" s="64">
        <f t="shared" si="3"/>
        <v>0.64126785044144663</v>
      </c>
      <c r="J11" s="64">
        <f t="shared" si="3"/>
        <v>0.64774317027045514</v>
      </c>
      <c r="K11" s="64">
        <f t="shared" si="3"/>
        <v>0.65647988722091644</v>
      </c>
      <c r="L11" s="64">
        <f t="shared" si="3"/>
        <v>0.66450749797772379</v>
      </c>
      <c r="M11" s="64">
        <f t="shared" si="3"/>
        <v>0.65722878205506463</v>
      </c>
      <c r="N11" s="64">
        <f t="shared" si="3"/>
        <v>0.65447340697360967</v>
      </c>
      <c r="O11" s="64">
        <f>O7/O10</f>
        <v>0.64353699723672086</v>
      </c>
      <c r="P11" s="64">
        <f>P7/P10</f>
        <v>0.67775027087369077</v>
      </c>
      <c r="R11" s="91">
        <f t="shared" si="0"/>
        <v>0.92244781288102207</v>
      </c>
    </row>
    <row r="12" spans="2:19" ht="14.1" customHeight="1" x14ac:dyDescent="0.25">
      <c r="R12" s="92"/>
    </row>
    <row r="13" spans="2:19" ht="24.95" customHeight="1" x14ac:dyDescent="0.25">
      <c r="B13" s="108" t="s">
        <v>1</v>
      </c>
      <c r="C13" s="29">
        <v>6562.4199999999992</v>
      </c>
      <c r="D13" s="29">
        <v>6544.02</v>
      </c>
      <c r="E13" s="29">
        <v>6620.0700000000006</v>
      </c>
      <c r="F13" s="29">
        <v>6879.9</v>
      </c>
      <c r="G13" s="29">
        <v>6914.83</v>
      </c>
      <c r="H13" s="29">
        <v>7280.9400000000005</v>
      </c>
      <c r="I13" s="29">
        <v>7094.87</v>
      </c>
      <c r="J13" s="29">
        <v>7639.07</v>
      </c>
      <c r="K13" s="29">
        <v>7833.5299999999988</v>
      </c>
      <c r="L13" s="29">
        <v>8304.6299999999992</v>
      </c>
      <c r="M13" s="29">
        <v>8403.489999999998</v>
      </c>
      <c r="N13" s="29">
        <v>9652.09</v>
      </c>
      <c r="O13" s="29">
        <v>10644.520000000002</v>
      </c>
      <c r="P13" s="29">
        <v>12523.039999999999</v>
      </c>
      <c r="R13" s="90">
        <f t="shared" si="0"/>
        <v>5.0964712515517485</v>
      </c>
    </row>
    <row r="14" spans="2:19" ht="24.95" customHeight="1" x14ac:dyDescent="0.25">
      <c r="B14" s="109" t="s">
        <v>40</v>
      </c>
      <c r="C14" s="64">
        <f>C7/C13</f>
        <v>0.33605133472103282</v>
      </c>
      <c r="D14" s="64">
        <f>D7/D13</f>
        <v>0.33507996613702284</v>
      </c>
      <c r="E14" s="64">
        <f t="shared" ref="E14:N14" si="4">E7/E13</f>
        <v>0.32376243755730677</v>
      </c>
      <c r="F14" s="64">
        <f t="shared" si="4"/>
        <v>0.34845564615764762</v>
      </c>
      <c r="G14" s="64">
        <f t="shared" si="4"/>
        <v>0.33423959808122544</v>
      </c>
      <c r="H14" s="64">
        <f t="shared" si="4"/>
        <v>0.34929555799113848</v>
      </c>
      <c r="I14" s="64">
        <f t="shared" si="4"/>
        <v>0.36608704599238606</v>
      </c>
      <c r="J14" s="64">
        <f t="shared" si="4"/>
        <v>0.37215001302514578</v>
      </c>
      <c r="K14" s="64">
        <f t="shared" si="4"/>
        <v>0.38402355004704142</v>
      </c>
      <c r="L14" s="64">
        <f t="shared" si="4"/>
        <v>0.38578359300775589</v>
      </c>
      <c r="M14" s="64">
        <f t="shared" si="4"/>
        <v>0.38436530536717495</v>
      </c>
      <c r="N14" s="64">
        <f t="shared" si="4"/>
        <v>0.40999203281361868</v>
      </c>
      <c r="O14" s="64">
        <f>O7/O13</f>
        <v>0.37806495736773471</v>
      </c>
      <c r="P14" s="64">
        <f>P7/P13</f>
        <v>0.41208524447737926</v>
      </c>
      <c r="R14" s="91">
        <f t="shared" si="0"/>
        <v>1.5813445359444733</v>
      </c>
    </row>
    <row r="15" spans="2:19" ht="15.75" customHeight="1" x14ac:dyDescent="0.25">
      <c r="B15" s="48" t="s">
        <v>104</v>
      </c>
      <c r="C15" s="26"/>
      <c r="D15" s="26"/>
      <c r="E15" s="26"/>
    </row>
    <row r="16" spans="2:19" x14ac:dyDescent="0.25">
      <c r="B16" s="48" t="s">
        <v>94</v>
      </c>
    </row>
    <row r="17" spans="2:16" x14ac:dyDescent="0.2">
      <c r="L17" s="60"/>
      <c r="M17" s="60"/>
      <c r="N17" s="60"/>
      <c r="O17" s="60" t="s">
        <v>71</v>
      </c>
    </row>
    <row r="18" spans="2:16" x14ac:dyDescent="0.2">
      <c r="B18" s="18"/>
      <c r="C18" s="30"/>
      <c r="D18" s="30"/>
      <c r="E18" s="30"/>
      <c r="O18" s="60"/>
    </row>
    <row r="19" spans="2:16" x14ac:dyDescent="0.25">
      <c r="B19" s="18"/>
      <c r="C19" s="44"/>
      <c r="D19" s="44"/>
      <c r="E19" s="44"/>
      <c r="F19" s="44"/>
      <c r="G19" s="44"/>
      <c r="H19" s="44"/>
      <c r="I19" s="44"/>
    </row>
    <row r="20" spans="2:16" x14ac:dyDescent="0.25">
      <c r="B20" s="32"/>
      <c r="C20" s="31"/>
      <c r="D20" s="31"/>
      <c r="E20" s="31"/>
      <c r="F20" s="31"/>
      <c r="G20" s="31"/>
      <c r="H20" s="87"/>
      <c r="I20" s="87"/>
      <c r="J20" s="88"/>
      <c r="K20" s="88"/>
      <c r="L20" s="88"/>
      <c r="M20" s="88"/>
      <c r="N20" s="88"/>
      <c r="O20" s="88"/>
      <c r="P20" s="88"/>
    </row>
    <row r="21" spans="2:16" x14ac:dyDescent="0.25">
      <c r="C21" s="23"/>
      <c r="D21" s="23"/>
      <c r="E21" s="23"/>
      <c r="F21" s="23"/>
      <c r="G21" s="23"/>
      <c r="H21" s="87"/>
      <c r="I21" s="87"/>
      <c r="J21" s="87"/>
      <c r="K21" s="87"/>
      <c r="L21" s="87"/>
      <c r="M21" s="87"/>
      <c r="N21" s="87"/>
      <c r="O21" s="87"/>
      <c r="P21" s="87"/>
    </row>
    <row r="22" spans="2:16" x14ac:dyDescent="0.25">
      <c r="H22" s="87"/>
      <c r="I22" s="87"/>
      <c r="J22" s="87"/>
      <c r="K22" s="87"/>
      <c r="L22" s="87"/>
      <c r="M22" s="87"/>
      <c r="N22" s="87"/>
      <c r="O22" s="87"/>
      <c r="P22" s="87"/>
    </row>
    <row r="23" spans="2:16" x14ac:dyDescent="0.25">
      <c r="C23" s="44"/>
      <c r="D23" s="44"/>
      <c r="E23" s="44"/>
      <c r="F23" s="44"/>
      <c r="G23" s="44"/>
      <c r="H23" s="87"/>
      <c r="I23" s="87"/>
      <c r="J23" s="87"/>
      <c r="K23" s="87"/>
      <c r="L23" s="87"/>
      <c r="M23" s="87"/>
      <c r="N23" s="87"/>
      <c r="O23" s="87"/>
      <c r="P23" s="87"/>
    </row>
    <row r="24" spans="2:16" x14ac:dyDescent="0.25">
      <c r="C24" s="23"/>
      <c r="D24" s="23"/>
      <c r="E24" s="23"/>
      <c r="F24" s="23"/>
      <c r="G24" s="23"/>
      <c r="H24" s="23"/>
      <c r="I24" s="23"/>
      <c r="J24" s="23"/>
      <c r="K24" s="88"/>
      <c r="L24" s="88"/>
      <c r="M24" s="88"/>
      <c r="N24" s="88"/>
      <c r="O24" s="88"/>
      <c r="P24" s="88"/>
    </row>
    <row r="25" spans="2:16" x14ac:dyDescent="0.25">
      <c r="C25" s="44"/>
      <c r="D25" s="44"/>
      <c r="E25" s="44"/>
      <c r="F25" s="44"/>
      <c r="G25" s="44"/>
      <c r="H25" s="44"/>
      <c r="I25" s="44"/>
    </row>
    <row r="28" spans="2:16" x14ac:dyDescent="0.2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</sheetData>
  <mergeCells count="2">
    <mergeCell ref="Q1:Q2"/>
    <mergeCell ref="R1:R3"/>
  </mergeCells>
  <hyperlinks>
    <hyperlink ref="O17" location="ÍNDICE!A1" display="Voltar ao índice"/>
  </hyperlinks>
  <pageMargins left="0.70866141732283472" right="0.51181102362204722" top="0.74803149606299213" bottom="0.74803149606299213" header="0.31496062992125984" footer="0.31496062992125984"/>
  <pageSetup paperSize="9" scale="80" orientation="landscape" r:id="rId1"/>
  <ignoredErrors>
    <ignoredError sqref="C7:D7 E7:H7 I7:K7 L7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7"/>
  <sheetViews>
    <sheetView showGridLines="0" zoomScale="98" zoomScaleNormal="98" workbookViewId="0"/>
  </sheetViews>
  <sheetFormatPr defaultRowHeight="15" x14ac:dyDescent="0.25"/>
  <cols>
    <col min="1" max="1" width="2" style="1" customWidth="1"/>
    <col min="2" max="2" width="52.5703125" style="1" customWidth="1"/>
    <col min="3" max="15" width="10.7109375" style="1" customWidth="1"/>
    <col min="16" max="16" width="2.7109375" style="1" customWidth="1"/>
    <col min="17" max="17" width="12.7109375" style="1" customWidth="1"/>
    <col min="18" max="19" width="14" style="1" bestFit="1" customWidth="1"/>
    <col min="20" max="16384" width="9.140625" style="1"/>
  </cols>
  <sheetData>
    <row r="1" spans="2:20" ht="30" customHeight="1" x14ac:dyDescent="0.25">
      <c r="B1" s="15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Q1" s="131" t="s">
        <v>97</v>
      </c>
    </row>
    <row r="2" spans="2:20" ht="12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131"/>
    </row>
    <row r="3" spans="2:20" ht="30" customHeight="1" x14ac:dyDescent="0.25">
      <c r="B3" s="16" t="s">
        <v>24</v>
      </c>
      <c r="C3" s="76">
        <v>2010</v>
      </c>
      <c r="D3" s="76">
        <v>2011</v>
      </c>
      <c r="E3" s="76">
        <v>2012</v>
      </c>
      <c r="F3" s="76">
        <v>2013</v>
      </c>
      <c r="G3" s="76">
        <v>2014</v>
      </c>
      <c r="H3" s="76">
        <v>2015</v>
      </c>
      <c r="I3" s="76">
        <v>2016</v>
      </c>
      <c r="J3" s="76">
        <v>2017</v>
      </c>
      <c r="K3" s="76">
        <v>2018</v>
      </c>
      <c r="L3" s="76">
        <v>2019</v>
      </c>
      <c r="M3" s="76">
        <v>2020</v>
      </c>
      <c r="N3" s="76">
        <v>2021</v>
      </c>
      <c r="O3" s="76" t="s">
        <v>96</v>
      </c>
      <c r="Q3" s="131"/>
    </row>
    <row r="4" spans="2:20" ht="27" customHeight="1" x14ac:dyDescent="0.25">
      <c r="B4" s="110" t="s">
        <v>2</v>
      </c>
      <c r="C4" s="34">
        <v>547.61357300000009</v>
      </c>
      <c r="D4" s="34">
        <v>631.40608299999997</v>
      </c>
      <c r="E4" s="34">
        <v>642.86006299999997</v>
      </c>
      <c r="F4" s="34">
        <v>693.57185400000003</v>
      </c>
      <c r="G4" s="34">
        <v>775.14233100000001</v>
      </c>
      <c r="H4" s="34">
        <v>907.84814600000004</v>
      </c>
      <c r="I4" s="34">
        <v>1003.968896</v>
      </c>
      <c r="J4" s="34">
        <v>1075.4948300000001</v>
      </c>
      <c r="K4" s="34">
        <v>1094.7394340000001</v>
      </c>
      <c r="L4" s="34">
        <v>1123.8635429999999</v>
      </c>
      <c r="M4" s="34">
        <v>1091.7593079999999</v>
      </c>
      <c r="N4" s="34">
        <v>1194.4527029999999</v>
      </c>
      <c r="O4" s="34">
        <v>1545.8782310000001</v>
      </c>
      <c r="P4" s="19"/>
      <c r="Q4" s="93">
        <f t="shared" ref="Q4:Q9" si="0">(((O4/C4)^(1/12)-1)*100)</f>
        <v>9.0331158486973706</v>
      </c>
    </row>
    <row r="5" spans="2:20" ht="27" customHeight="1" x14ac:dyDescent="0.25">
      <c r="B5" s="111" t="s">
        <v>86</v>
      </c>
      <c r="C5" s="34">
        <v>246.08817400000001</v>
      </c>
      <c r="D5" s="34">
        <v>285.91391900000002</v>
      </c>
      <c r="E5" s="34">
        <v>314.309822</v>
      </c>
      <c r="F5" s="34">
        <v>338.95279099999999</v>
      </c>
      <c r="G5" s="34">
        <v>353.225864</v>
      </c>
      <c r="H5" s="34">
        <v>467.58508899999998</v>
      </c>
      <c r="I5" s="34">
        <v>519.79454299999998</v>
      </c>
      <c r="J5" s="34">
        <v>565.18211099999996</v>
      </c>
      <c r="K5" s="34">
        <v>581.74029499999995</v>
      </c>
      <c r="L5" s="34">
        <v>562.84804499999996</v>
      </c>
      <c r="M5" s="34">
        <v>571.80800499999998</v>
      </c>
      <c r="N5" s="34">
        <v>634.16380900000001</v>
      </c>
      <c r="O5" s="34">
        <v>826.69756199999995</v>
      </c>
      <c r="P5" s="19"/>
      <c r="Q5" s="93">
        <f t="shared" si="0"/>
        <v>10.625350428233693</v>
      </c>
    </row>
    <row r="6" spans="2:20" ht="27" customHeight="1" x14ac:dyDescent="0.25">
      <c r="B6" s="111" t="s">
        <v>73</v>
      </c>
      <c r="C6" s="34">
        <v>94.304751999999993</v>
      </c>
      <c r="D6" s="34">
        <v>93.751965999999996</v>
      </c>
      <c r="E6" s="34">
        <v>92.310997</v>
      </c>
      <c r="F6" s="34">
        <v>96.299295999999998</v>
      </c>
      <c r="G6" s="34">
        <v>110.662064</v>
      </c>
      <c r="H6" s="34">
        <v>114.82618600000001</v>
      </c>
      <c r="I6" s="34">
        <v>129.705142</v>
      </c>
      <c r="J6" s="34">
        <v>136.425704</v>
      </c>
      <c r="K6" s="34">
        <v>139.55437000000001</v>
      </c>
      <c r="L6" s="34">
        <v>156.05960400000001</v>
      </c>
      <c r="M6" s="34">
        <v>154.99414400000001</v>
      </c>
      <c r="N6" s="34">
        <v>166.068445</v>
      </c>
      <c r="O6" s="34">
        <v>220.23279099999999</v>
      </c>
      <c r="P6" s="19"/>
      <c r="Q6" s="93">
        <f t="shared" si="0"/>
        <v>7.3237157712225276</v>
      </c>
    </row>
    <row r="7" spans="2:20" ht="27" customHeight="1" x14ac:dyDescent="0.25">
      <c r="B7" s="111" t="s">
        <v>74</v>
      </c>
      <c r="C7" s="34">
        <v>93.819840999999997</v>
      </c>
      <c r="D7" s="34">
        <v>133.54061100000001</v>
      </c>
      <c r="E7" s="35">
        <v>119.026659</v>
      </c>
      <c r="F7" s="35">
        <v>135.17580100000001</v>
      </c>
      <c r="G7" s="35">
        <v>145.284154</v>
      </c>
      <c r="H7" s="35">
        <v>148.56217799999999</v>
      </c>
      <c r="I7" s="35">
        <v>151.611075</v>
      </c>
      <c r="J7" s="35">
        <v>160.09797399999999</v>
      </c>
      <c r="K7" s="35">
        <v>150.36343400000001</v>
      </c>
      <c r="L7" s="35">
        <v>152.82239300000001</v>
      </c>
      <c r="M7" s="35">
        <v>110.98690499999999</v>
      </c>
      <c r="N7" s="35">
        <v>122.57553799999999</v>
      </c>
      <c r="O7" s="35">
        <v>157.75062600000001</v>
      </c>
      <c r="P7" s="19"/>
      <c r="Q7" s="94">
        <f t="shared" si="0"/>
        <v>4.4254526730152621</v>
      </c>
    </row>
    <row r="8" spans="2:20" ht="27" customHeight="1" x14ac:dyDescent="0.25">
      <c r="B8" s="112" t="s">
        <v>12</v>
      </c>
      <c r="C8" s="36">
        <v>10953.811124</v>
      </c>
      <c r="D8" s="36">
        <v>11543.85475</v>
      </c>
      <c r="E8" s="34">
        <v>12635.909088</v>
      </c>
      <c r="F8" s="34">
        <v>12871.764539</v>
      </c>
      <c r="G8" s="34">
        <v>12672.004773000001</v>
      </c>
      <c r="H8" s="34">
        <v>12794.231696000001</v>
      </c>
      <c r="I8" s="69">
        <v>13182.532342</v>
      </c>
      <c r="J8" s="69">
        <v>13872.410559</v>
      </c>
      <c r="K8" s="69">
        <v>14263.66336</v>
      </c>
      <c r="L8" s="69">
        <v>14776.187864</v>
      </c>
      <c r="M8" s="69">
        <v>14449.488781</v>
      </c>
      <c r="N8" s="69">
        <v>15383.669273</v>
      </c>
      <c r="O8" s="69">
        <v>15229.959000000001</v>
      </c>
      <c r="P8" s="19"/>
      <c r="Q8" s="95">
        <f t="shared" si="0"/>
        <v>2.7845385598723738</v>
      </c>
    </row>
    <row r="9" spans="2:20" ht="27" customHeight="1" x14ac:dyDescent="0.25">
      <c r="B9" s="113" t="s">
        <v>25</v>
      </c>
      <c r="C9" s="63">
        <f t="shared" ref="C9:O9" si="1">C4/C8</f>
        <v>4.9992972016850719E-2</v>
      </c>
      <c r="D9" s="63">
        <f t="shared" si="1"/>
        <v>5.469629484033485E-2</v>
      </c>
      <c r="E9" s="63">
        <f t="shared" si="1"/>
        <v>5.0875648006244972E-2</v>
      </c>
      <c r="F9" s="63">
        <f t="shared" si="1"/>
        <v>5.3883199300185709E-2</v>
      </c>
      <c r="G9" s="63">
        <f t="shared" si="1"/>
        <v>6.1169668484625336E-2</v>
      </c>
      <c r="H9" s="63">
        <f t="shared" si="1"/>
        <v>7.0957613366016373E-2</v>
      </c>
      <c r="I9" s="63">
        <f t="shared" si="1"/>
        <v>7.6159031508788388E-2</v>
      </c>
      <c r="J9" s="63">
        <f t="shared" si="1"/>
        <v>7.7527609597904501E-2</v>
      </c>
      <c r="K9" s="63">
        <f t="shared" si="1"/>
        <v>7.6750229332389411E-2</v>
      </c>
      <c r="L9" s="63">
        <f t="shared" si="1"/>
        <v>7.6059099501443642E-2</v>
      </c>
      <c r="M9" s="63">
        <f t="shared" si="1"/>
        <v>7.555695046011468E-2</v>
      </c>
      <c r="N9" s="63">
        <f t="shared" si="1"/>
        <v>7.7644200600203578E-2</v>
      </c>
      <c r="O9" s="63">
        <f t="shared" si="1"/>
        <v>0.10150245519374018</v>
      </c>
      <c r="P9" s="19"/>
      <c r="Q9" s="96">
        <f t="shared" si="0"/>
        <v>6.0792969218664838</v>
      </c>
    </row>
    <row r="10" spans="2:20" x14ac:dyDescent="0.25">
      <c r="B10" s="48" t="s">
        <v>98</v>
      </c>
      <c r="F10" s="6"/>
    </row>
    <row r="11" spans="2:20" x14ac:dyDescent="0.2">
      <c r="B11" s="48" t="s">
        <v>88</v>
      </c>
      <c r="L11" s="60"/>
      <c r="M11" s="60"/>
      <c r="N11" s="60"/>
    </row>
    <row r="12" spans="2:20" x14ac:dyDescent="0.2">
      <c r="B12" s="5"/>
      <c r="C12" s="33"/>
      <c r="E12" s="7"/>
      <c r="J12" s="62"/>
      <c r="K12" s="62"/>
      <c r="L12" s="62"/>
      <c r="N12" s="60" t="s">
        <v>71</v>
      </c>
    </row>
    <row r="13" spans="2:20" x14ac:dyDescent="0.2">
      <c r="B13" s="27"/>
      <c r="C13" s="46"/>
      <c r="D13" s="46"/>
      <c r="E13" s="28"/>
      <c r="J13" s="69"/>
      <c r="K13" s="69"/>
      <c r="M13" s="60"/>
      <c r="N13" s="60"/>
    </row>
    <row r="14" spans="2:20" x14ac:dyDescent="0.25">
      <c r="B14" s="28"/>
      <c r="C14" s="45"/>
      <c r="D14" s="45"/>
      <c r="E14" s="28"/>
      <c r="J14" s="69"/>
      <c r="K14" s="69"/>
      <c r="L14" s="69"/>
      <c r="M14" s="69"/>
      <c r="N14" s="69"/>
      <c r="O14" s="69"/>
    </row>
    <row r="15" spans="2:20" x14ac:dyDescent="0.25">
      <c r="B15" s="28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20" x14ac:dyDescent="0.25">
      <c r="B16" s="28"/>
      <c r="C16" s="68"/>
      <c r="D16" s="68"/>
      <c r="E16" s="28"/>
      <c r="F16" s="104"/>
      <c r="G16" s="104"/>
      <c r="H16" s="104"/>
      <c r="J16" s="104"/>
      <c r="K16" s="69"/>
      <c r="M16" s="101"/>
      <c r="N16" s="101"/>
      <c r="O16" s="101"/>
      <c r="Q16" s="33"/>
      <c r="R16" s="33"/>
      <c r="S16" s="33"/>
      <c r="T16" s="33"/>
    </row>
    <row r="17" spans="2:20" ht="17.25" customHeight="1" x14ac:dyDescent="0.25">
      <c r="B17" s="28"/>
      <c r="C17" s="45"/>
      <c r="D17" s="28"/>
      <c r="E17" s="28"/>
      <c r="F17" s="105"/>
      <c r="G17" s="105"/>
      <c r="H17" s="105"/>
      <c r="I17" s="105"/>
      <c r="J17" s="105"/>
      <c r="K17" s="105"/>
      <c r="M17" s="101"/>
      <c r="N17" s="101"/>
      <c r="O17" s="101"/>
      <c r="Q17" s="33"/>
      <c r="R17" s="33"/>
      <c r="S17" s="33"/>
      <c r="T17" s="33"/>
    </row>
    <row r="18" spans="2:20" x14ac:dyDescent="0.25">
      <c r="B18" s="28"/>
      <c r="C18" s="33"/>
      <c r="F18" s="62"/>
      <c r="G18" s="62"/>
      <c r="H18" s="62"/>
      <c r="J18" s="62"/>
      <c r="K18" s="62"/>
      <c r="M18" s="102"/>
      <c r="N18" s="102"/>
      <c r="O18" s="102"/>
      <c r="Q18" s="33"/>
      <c r="R18" s="33"/>
      <c r="S18" s="33"/>
      <c r="T18" s="33"/>
    </row>
    <row r="19" spans="2:20" x14ac:dyDescent="0.25">
      <c r="B19" s="28"/>
      <c r="C19" s="28"/>
      <c r="D19" s="28"/>
      <c r="E19" s="28"/>
      <c r="F19" s="62"/>
      <c r="G19" s="62"/>
      <c r="H19" s="62"/>
      <c r="J19" s="62"/>
      <c r="K19" s="62"/>
      <c r="M19" s="102"/>
      <c r="N19" s="102"/>
      <c r="O19" s="102"/>
      <c r="Q19" s="33"/>
      <c r="R19" s="33"/>
      <c r="S19" s="33"/>
      <c r="T19" s="33"/>
    </row>
    <row r="20" spans="2:20" x14ac:dyDescent="0.25">
      <c r="C20" s="33"/>
      <c r="D20" s="33"/>
      <c r="M20" s="103"/>
      <c r="N20" s="103"/>
      <c r="O20" s="103"/>
      <c r="Q20" s="33"/>
      <c r="R20" s="33"/>
      <c r="S20" s="33"/>
      <c r="T20" s="33"/>
    </row>
    <row r="21" spans="2:20" x14ac:dyDescent="0.25">
      <c r="M21" s="103"/>
      <c r="N21" s="103"/>
      <c r="O21" s="103"/>
      <c r="Q21" s="33"/>
      <c r="R21" s="33"/>
      <c r="S21" s="33"/>
      <c r="T21" s="33"/>
    </row>
    <row r="22" spans="2:20" x14ac:dyDescent="0.25">
      <c r="M22" s="103"/>
      <c r="N22" s="103"/>
      <c r="O22" s="103"/>
      <c r="Q22" s="33"/>
      <c r="R22" s="33"/>
      <c r="S22" s="33"/>
      <c r="T22" s="33"/>
    </row>
    <row r="23" spans="2:20" x14ac:dyDescent="0.25">
      <c r="F23" s="33"/>
      <c r="G23" s="33"/>
      <c r="H23" s="33"/>
    </row>
    <row r="24" spans="2:20" x14ac:dyDescent="0.2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2:20" x14ac:dyDescent="0.2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2:20" x14ac:dyDescent="0.2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2:20" x14ac:dyDescent="0.2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</sheetData>
  <mergeCells count="1">
    <mergeCell ref="Q1:Q3"/>
  </mergeCells>
  <hyperlinks>
    <hyperlink ref="N12" location="ÍNDICE!A1" display="Voltar ao índice"/>
  </hyperlinks>
  <pageMargins left="0.70866141732283472" right="0.5118110236220472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0"/>
  <sheetViews>
    <sheetView showGridLines="0" zoomScale="95" zoomScaleNormal="95" workbookViewId="0"/>
  </sheetViews>
  <sheetFormatPr defaultRowHeight="15" x14ac:dyDescent="0.25"/>
  <cols>
    <col min="1" max="1" width="2.140625" style="1" customWidth="1"/>
    <col min="2" max="2" width="68.140625" style="1" customWidth="1"/>
    <col min="3" max="4" width="10.7109375" style="1" customWidth="1"/>
    <col min="5" max="5" width="10.7109375" style="28" customWidth="1"/>
    <col min="6" max="15" width="10.7109375" style="1" customWidth="1"/>
    <col min="16" max="16384" width="9.140625" style="1"/>
  </cols>
  <sheetData>
    <row r="1" spans="2:16" ht="30" customHeight="1" x14ac:dyDescent="0.25">
      <c r="B1" s="43" t="s">
        <v>76</v>
      </c>
    </row>
    <row r="2" spans="2:16" ht="9.9499999999999993" customHeight="1" x14ac:dyDescent="0.25">
      <c r="B2" s="8"/>
    </row>
    <row r="3" spans="2:16" ht="20.100000000000001" customHeight="1" x14ac:dyDescent="0.25">
      <c r="B3" s="16" t="s">
        <v>24</v>
      </c>
      <c r="C3" s="76">
        <v>2010</v>
      </c>
      <c r="D3" s="76">
        <v>2011</v>
      </c>
      <c r="E3" s="76">
        <v>2012</v>
      </c>
      <c r="F3" s="76">
        <v>2013</v>
      </c>
      <c r="G3" s="76">
        <v>2014</v>
      </c>
      <c r="H3" s="76">
        <v>2015</v>
      </c>
      <c r="I3" s="76">
        <v>2016</v>
      </c>
      <c r="J3" s="76">
        <v>2017</v>
      </c>
      <c r="K3" s="76">
        <v>2018</v>
      </c>
      <c r="L3" s="76">
        <v>2019</v>
      </c>
      <c r="M3" s="76">
        <v>2020</v>
      </c>
      <c r="N3" s="76">
        <v>2021</v>
      </c>
      <c r="O3" s="76">
        <v>2022</v>
      </c>
    </row>
    <row r="4" spans="2:16" ht="20.100000000000001" customHeight="1" x14ac:dyDescent="0.25">
      <c r="B4" s="114" t="s">
        <v>72</v>
      </c>
      <c r="C4" s="77">
        <v>194</v>
      </c>
      <c r="D4" s="77">
        <v>202</v>
      </c>
      <c r="E4" s="77">
        <v>228</v>
      </c>
      <c r="F4" s="77">
        <v>253</v>
      </c>
      <c r="G4" s="77">
        <v>300</v>
      </c>
      <c r="H4" s="77">
        <v>330</v>
      </c>
      <c r="I4" s="77">
        <v>353</v>
      </c>
      <c r="J4" s="77">
        <v>371</v>
      </c>
      <c r="K4" s="77">
        <v>400</v>
      </c>
      <c r="L4" s="77">
        <v>414</v>
      </c>
      <c r="M4" s="77">
        <v>393</v>
      </c>
      <c r="N4" s="77">
        <v>412</v>
      </c>
      <c r="O4" s="77">
        <v>417</v>
      </c>
    </row>
    <row r="5" spans="2:16" ht="20.100000000000001" customHeight="1" x14ac:dyDescent="0.25">
      <c r="B5" s="114" t="s">
        <v>73</v>
      </c>
      <c r="C5" s="77">
        <v>16</v>
      </c>
      <c r="D5" s="77">
        <v>17</v>
      </c>
      <c r="E5" s="77">
        <v>17</v>
      </c>
      <c r="F5" s="77">
        <v>18</v>
      </c>
      <c r="G5" s="77">
        <v>23</v>
      </c>
      <c r="H5" s="77">
        <v>24</v>
      </c>
      <c r="I5" s="77">
        <v>20</v>
      </c>
      <c r="J5" s="77">
        <v>19</v>
      </c>
      <c r="K5" s="77">
        <v>25</v>
      </c>
      <c r="L5" s="77">
        <v>23</v>
      </c>
      <c r="M5" s="77">
        <v>20</v>
      </c>
      <c r="N5" s="77">
        <v>21</v>
      </c>
      <c r="O5" s="77">
        <v>23</v>
      </c>
    </row>
    <row r="6" spans="2:16" ht="20.100000000000001" customHeight="1" x14ac:dyDescent="0.25">
      <c r="B6" s="114" t="s">
        <v>74</v>
      </c>
      <c r="C6" s="77">
        <v>10</v>
      </c>
      <c r="D6" s="77">
        <v>11</v>
      </c>
      <c r="E6" s="77">
        <v>13</v>
      </c>
      <c r="F6" s="77">
        <v>14</v>
      </c>
      <c r="G6" s="77">
        <v>15</v>
      </c>
      <c r="H6" s="77">
        <v>18</v>
      </c>
      <c r="I6" s="77">
        <v>18</v>
      </c>
      <c r="J6" s="77">
        <v>20</v>
      </c>
      <c r="K6" s="77">
        <v>20</v>
      </c>
      <c r="L6" s="77">
        <v>21</v>
      </c>
      <c r="M6" s="77">
        <v>18</v>
      </c>
      <c r="N6" s="77">
        <v>18</v>
      </c>
      <c r="O6" s="77">
        <v>21</v>
      </c>
    </row>
    <row r="7" spans="2:16" ht="20.100000000000001" customHeight="1" x14ac:dyDescent="0.25">
      <c r="B7" s="107" t="s">
        <v>75</v>
      </c>
      <c r="C7" s="78">
        <v>220</v>
      </c>
      <c r="D7" s="78">
        <v>230</v>
      </c>
      <c r="E7" s="78">
        <v>258</v>
      </c>
      <c r="F7" s="78">
        <v>285</v>
      </c>
      <c r="G7" s="78">
        <v>338</v>
      </c>
      <c r="H7" s="78">
        <v>372</v>
      </c>
      <c r="I7" s="78">
        <v>391</v>
      </c>
      <c r="J7" s="78">
        <v>410</v>
      </c>
      <c r="K7" s="78">
        <v>445</v>
      </c>
      <c r="L7" s="78">
        <v>458</v>
      </c>
      <c r="M7" s="78">
        <v>431</v>
      </c>
      <c r="N7" s="78">
        <v>451</v>
      </c>
      <c r="O7" s="78">
        <v>461</v>
      </c>
    </row>
    <row r="8" spans="2:16" ht="20.100000000000001" customHeight="1" x14ac:dyDescent="0.25">
      <c r="B8" s="112" t="s">
        <v>89</v>
      </c>
      <c r="C8" s="74">
        <v>9428</v>
      </c>
      <c r="D8" s="74">
        <v>9322</v>
      </c>
      <c r="E8" s="74">
        <v>9165</v>
      </c>
      <c r="F8" s="74">
        <v>9208</v>
      </c>
      <c r="G8" s="74">
        <v>9289</v>
      </c>
      <c r="H8" s="74">
        <v>9337</v>
      </c>
      <c r="I8" s="74">
        <v>9296</v>
      </c>
      <c r="J8" s="74">
        <v>9327</v>
      </c>
      <c r="K8" s="74">
        <v>9445</v>
      </c>
      <c r="L8" s="74">
        <v>9566</v>
      </c>
      <c r="M8" s="74">
        <v>8883</v>
      </c>
      <c r="N8" s="74">
        <v>9186</v>
      </c>
      <c r="O8" s="74">
        <v>9359</v>
      </c>
    </row>
    <row r="9" spans="2:16" ht="24" customHeight="1" x14ac:dyDescent="0.25">
      <c r="B9" s="113" t="s">
        <v>90</v>
      </c>
      <c r="C9" s="75">
        <f t="shared" ref="C9:I9" si="0">C7/C8</f>
        <v>2.3334747560458211E-2</v>
      </c>
      <c r="D9" s="75">
        <f t="shared" si="0"/>
        <v>2.4672816992061791E-2</v>
      </c>
      <c r="E9" s="75">
        <f t="shared" si="0"/>
        <v>2.8150572831423894E-2</v>
      </c>
      <c r="F9" s="75">
        <f t="shared" si="0"/>
        <v>3.0951346655082538E-2</v>
      </c>
      <c r="G9" s="75">
        <f t="shared" si="0"/>
        <v>3.6387124555926367E-2</v>
      </c>
      <c r="H9" s="75">
        <f t="shared" si="0"/>
        <v>3.9841490842883152E-2</v>
      </c>
      <c r="I9" s="75">
        <f t="shared" si="0"/>
        <v>4.2061101549053355E-2</v>
      </c>
      <c r="J9" s="75">
        <f t="shared" ref="J9:N9" si="1">J7/J8</f>
        <v>4.3958400343089954E-2</v>
      </c>
      <c r="K9" s="75">
        <f t="shared" si="1"/>
        <v>4.7114875595553204E-2</v>
      </c>
      <c r="L9" s="75">
        <f t="shared" si="1"/>
        <v>4.7877900899017355E-2</v>
      </c>
      <c r="M9" s="75">
        <f t="shared" si="1"/>
        <v>4.8519644264325118E-2</v>
      </c>
      <c r="N9" s="75">
        <f t="shared" si="1"/>
        <v>4.9096451121271499E-2</v>
      </c>
      <c r="O9" s="75">
        <f t="shared" ref="O9" si="2">O7/O8</f>
        <v>4.9257399294796451E-2</v>
      </c>
      <c r="P9" s="33"/>
    </row>
    <row r="10" spans="2:16" ht="21.95" customHeight="1" x14ac:dyDescent="0.25">
      <c r="E10" s="1"/>
      <c r="P10" s="33"/>
    </row>
    <row r="11" spans="2:16" ht="30" customHeight="1" x14ac:dyDescent="0.25">
      <c r="B11" s="43" t="s">
        <v>77</v>
      </c>
      <c r="E11" s="1"/>
      <c r="P11" s="33"/>
    </row>
    <row r="12" spans="2:16" ht="9.9499999999999993" customHeight="1" x14ac:dyDescent="0.25">
      <c r="B12" s="8"/>
      <c r="E12" s="1"/>
      <c r="P12" s="33"/>
    </row>
    <row r="13" spans="2:16" ht="20.100000000000001" customHeight="1" x14ac:dyDescent="0.25">
      <c r="B13" s="16" t="s">
        <v>24</v>
      </c>
      <c r="C13" s="76">
        <v>2010</v>
      </c>
      <c r="D13" s="76">
        <v>2011</v>
      </c>
      <c r="E13" s="76">
        <v>2012</v>
      </c>
      <c r="F13" s="76">
        <v>2013</v>
      </c>
      <c r="G13" s="76">
        <v>2014</v>
      </c>
      <c r="H13" s="76">
        <v>2015</v>
      </c>
      <c r="I13" s="76">
        <v>2016</v>
      </c>
      <c r="J13" s="76">
        <v>2017</v>
      </c>
      <c r="K13" s="76">
        <v>2018</v>
      </c>
      <c r="L13" s="76">
        <v>2019</v>
      </c>
      <c r="M13" s="76">
        <v>2020</v>
      </c>
      <c r="N13" s="76">
        <v>2021</v>
      </c>
      <c r="O13" s="76">
        <v>2022</v>
      </c>
    </row>
    <row r="14" spans="2:16" ht="20.100000000000001" customHeight="1" x14ac:dyDescent="0.25">
      <c r="B14" s="114" t="s">
        <v>72</v>
      </c>
      <c r="C14" s="34">
        <v>2805</v>
      </c>
      <c r="D14" s="34">
        <v>2857</v>
      </c>
      <c r="E14" s="34">
        <v>2830</v>
      </c>
      <c r="F14" s="34">
        <v>2794</v>
      </c>
      <c r="G14" s="34">
        <v>3312</v>
      </c>
      <c r="H14" s="34">
        <v>3758</v>
      </c>
      <c r="I14" s="34">
        <v>4100</v>
      </c>
      <c r="J14" s="34">
        <v>4490</v>
      </c>
      <c r="K14" s="34">
        <v>4643</v>
      </c>
      <c r="L14" s="34">
        <v>4751</v>
      </c>
      <c r="M14" s="34">
        <v>4860</v>
      </c>
      <c r="N14" s="34">
        <v>4925</v>
      </c>
      <c r="O14" s="34">
        <v>4933</v>
      </c>
    </row>
    <row r="15" spans="2:16" ht="20.100000000000001" customHeight="1" x14ac:dyDescent="0.25">
      <c r="B15" s="114" t="s">
        <v>73</v>
      </c>
      <c r="C15" s="77">
        <v>684</v>
      </c>
      <c r="D15" s="77">
        <v>669</v>
      </c>
      <c r="E15" s="77">
        <v>644</v>
      </c>
      <c r="F15" s="77">
        <v>646</v>
      </c>
      <c r="G15" s="77">
        <v>672</v>
      </c>
      <c r="H15" s="77">
        <v>691</v>
      </c>
      <c r="I15" s="77">
        <v>704</v>
      </c>
      <c r="J15" s="77">
        <v>737</v>
      </c>
      <c r="K15" s="77">
        <v>820</v>
      </c>
      <c r="L15" s="77">
        <v>863</v>
      </c>
      <c r="M15" s="77">
        <v>843</v>
      </c>
      <c r="N15" s="77">
        <v>852</v>
      </c>
      <c r="O15" s="77">
        <v>881</v>
      </c>
    </row>
    <row r="16" spans="2:16" ht="20.100000000000001" customHeight="1" x14ac:dyDescent="0.25">
      <c r="B16" s="114" t="s">
        <v>74</v>
      </c>
      <c r="C16" s="77">
        <v>287</v>
      </c>
      <c r="D16" s="77">
        <v>318</v>
      </c>
      <c r="E16" s="77">
        <v>316</v>
      </c>
      <c r="F16" s="77">
        <v>351</v>
      </c>
      <c r="G16" s="77">
        <v>249</v>
      </c>
      <c r="H16" s="77">
        <v>246</v>
      </c>
      <c r="I16" s="77">
        <v>239</v>
      </c>
      <c r="J16" s="77">
        <v>236</v>
      </c>
      <c r="K16" s="77">
        <v>233</v>
      </c>
      <c r="L16" s="77">
        <v>122</v>
      </c>
      <c r="M16" s="77">
        <v>115</v>
      </c>
      <c r="N16" s="77">
        <v>115</v>
      </c>
      <c r="O16" s="77">
        <v>99</v>
      </c>
    </row>
    <row r="17" spans="2:15" ht="20.100000000000001" customHeight="1" x14ac:dyDescent="0.25">
      <c r="B17" s="107" t="s">
        <v>75</v>
      </c>
      <c r="C17" s="73">
        <v>3776</v>
      </c>
      <c r="D17" s="73">
        <v>3844</v>
      </c>
      <c r="E17" s="73">
        <v>3790</v>
      </c>
      <c r="F17" s="73">
        <v>3791</v>
      </c>
      <c r="G17" s="73">
        <v>4233</v>
      </c>
      <c r="H17" s="73">
        <v>4695</v>
      </c>
      <c r="I17" s="73">
        <v>5043</v>
      </c>
      <c r="J17" s="73">
        <v>5463</v>
      </c>
      <c r="K17" s="73">
        <v>5696</v>
      </c>
      <c r="L17" s="73">
        <v>5736</v>
      </c>
      <c r="M17" s="73">
        <v>5818</v>
      </c>
      <c r="N17" s="73">
        <v>5892</v>
      </c>
      <c r="O17" s="73">
        <v>5913</v>
      </c>
    </row>
    <row r="18" spans="2:15" ht="20.100000000000001" customHeight="1" x14ac:dyDescent="0.25">
      <c r="B18" s="112" t="s">
        <v>89</v>
      </c>
      <c r="C18" s="74">
        <v>95428</v>
      </c>
      <c r="D18" s="74">
        <v>94135</v>
      </c>
      <c r="E18" s="74">
        <v>90936</v>
      </c>
      <c r="F18" s="74">
        <v>88189</v>
      </c>
      <c r="G18" s="74">
        <v>89978</v>
      </c>
      <c r="H18" s="74">
        <v>92336</v>
      </c>
      <c r="I18" s="74">
        <v>94483</v>
      </c>
      <c r="J18" s="74">
        <v>97268</v>
      </c>
      <c r="K18" s="74">
        <v>98931</v>
      </c>
      <c r="L18" s="74">
        <v>101295</v>
      </c>
      <c r="M18" s="74">
        <v>91672</v>
      </c>
      <c r="N18" s="74">
        <v>92303</v>
      </c>
      <c r="O18" s="74">
        <v>94022</v>
      </c>
    </row>
    <row r="19" spans="2:15" ht="24" customHeight="1" x14ac:dyDescent="0.25">
      <c r="B19" s="113" t="s">
        <v>90</v>
      </c>
      <c r="C19" s="75">
        <f>C17/C18</f>
        <v>3.9569099216162973E-2</v>
      </c>
      <c r="D19" s="75">
        <f>D17/D18</f>
        <v>4.0834971052212246E-2</v>
      </c>
      <c r="E19" s="75">
        <f>E17/E18</f>
        <v>4.1677663411630157E-2</v>
      </c>
      <c r="F19" s="75">
        <f>F17/F18</f>
        <v>4.2987220628423049E-2</v>
      </c>
      <c r="G19" s="75">
        <f>G17/G18</f>
        <v>4.7044833181444354E-2</v>
      </c>
      <c r="H19" s="75">
        <f t="shared" ref="H19:M19" si="3">H17/H18</f>
        <v>5.0846906948535782E-2</v>
      </c>
      <c r="I19" s="75">
        <f t="shared" si="3"/>
        <v>5.3374681159573681E-2</v>
      </c>
      <c r="J19" s="75">
        <f t="shared" si="3"/>
        <v>5.6164411728420446E-2</v>
      </c>
      <c r="K19" s="75">
        <f t="shared" si="3"/>
        <v>5.757548190152733E-2</v>
      </c>
      <c r="L19" s="75">
        <f t="shared" si="3"/>
        <v>5.6626684436546719E-2</v>
      </c>
      <c r="M19" s="75">
        <f t="shared" si="3"/>
        <v>6.3465398376821719E-2</v>
      </c>
      <c r="N19" s="75">
        <f>N17/N18</f>
        <v>6.3833244856613541E-2</v>
      </c>
      <c r="O19" s="75">
        <f>O17/O18</f>
        <v>6.2889536491459452E-2</v>
      </c>
    </row>
    <row r="20" spans="2:15" ht="21.95" customHeight="1" x14ac:dyDescent="0.25">
      <c r="E20" s="1"/>
    </row>
    <row r="21" spans="2:15" ht="30" customHeight="1" x14ac:dyDescent="0.25">
      <c r="B21" s="15" t="s">
        <v>78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9.9499999999999993" customHeight="1" x14ac:dyDescent="0.25">
      <c r="B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ht="20.100000000000001" customHeight="1" x14ac:dyDescent="0.25">
      <c r="B23" s="16" t="s">
        <v>24</v>
      </c>
      <c r="C23" s="76">
        <v>2010</v>
      </c>
      <c r="D23" s="76">
        <v>2011</v>
      </c>
      <c r="E23" s="76">
        <v>2012</v>
      </c>
      <c r="F23" s="76">
        <v>2013</v>
      </c>
      <c r="G23" s="76">
        <v>2014</v>
      </c>
      <c r="H23" s="76">
        <v>2015</v>
      </c>
      <c r="I23" s="76">
        <v>2016</v>
      </c>
      <c r="J23" s="76">
        <v>2017</v>
      </c>
      <c r="K23" s="76">
        <v>2018</v>
      </c>
      <c r="L23" s="76">
        <v>2019</v>
      </c>
      <c r="M23" s="76">
        <v>2020</v>
      </c>
      <c r="N23" s="76">
        <v>2021</v>
      </c>
      <c r="O23" s="76">
        <v>2022</v>
      </c>
    </row>
    <row r="24" spans="2:15" ht="20.100000000000001" customHeight="1" x14ac:dyDescent="0.25">
      <c r="B24" s="114" t="s">
        <v>72</v>
      </c>
      <c r="C24" s="34">
        <v>414.24352499999998</v>
      </c>
      <c r="D24" s="34">
        <v>440.77976000000001</v>
      </c>
      <c r="E24" s="34">
        <v>460.14230300000003</v>
      </c>
      <c r="F24" s="34">
        <v>502.951571</v>
      </c>
      <c r="G24" s="34">
        <v>628.68030499999998</v>
      </c>
      <c r="H24" s="34">
        <v>663.52986099999998</v>
      </c>
      <c r="I24" s="34">
        <v>781.55500400000005</v>
      </c>
      <c r="J24" s="34">
        <v>835.65466000000004</v>
      </c>
      <c r="K24" s="34">
        <v>854.79407200000003</v>
      </c>
      <c r="L24" s="34">
        <v>944.07074399999999</v>
      </c>
      <c r="M24" s="34">
        <v>970.75397899999996</v>
      </c>
      <c r="N24" s="34">
        <v>1023.6271850000001</v>
      </c>
      <c r="O24" s="34">
        <v>1276.353959</v>
      </c>
    </row>
    <row r="25" spans="2:15" ht="20.100000000000001" customHeight="1" x14ac:dyDescent="0.25">
      <c r="B25" s="114" t="s">
        <v>73</v>
      </c>
      <c r="C25" s="34">
        <v>53.819375999999998</v>
      </c>
      <c r="D25" s="34">
        <v>54.992477999999998</v>
      </c>
      <c r="E25" s="34">
        <v>54.122517999999999</v>
      </c>
      <c r="F25" s="34">
        <v>57.441386999999999</v>
      </c>
      <c r="G25" s="34">
        <v>60.420298000000003</v>
      </c>
      <c r="H25" s="34">
        <v>64.680009999999996</v>
      </c>
      <c r="I25" s="34">
        <v>64.852080000000001</v>
      </c>
      <c r="J25" s="34">
        <v>70.694800000000001</v>
      </c>
      <c r="K25" s="34">
        <v>75.333001999999993</v>
      </c>
      <c r="L25" s="34">
        <v>83.836697999999998</v>
      </c>
      <c r="M25" s="34">
        <v>81.005069000000006</v>
      </c>
      <c r="N25" s="34">
        <v>84.519103999999999</v>
      </c>
      <c r="O25" s="34">
        <v>110.141651</v>
      </c>
    </row>
    <row r="26" spans="2:15" ht="20.100000000000001" customHeight="1" x14ac:dyDescent="0.25">
      <c r="B26" s="114" t="s">
        <v>74</v>
      </c>
      <c r="C26" s="34">
        <v>54.483708999999998</v>
      </c>
      <c r="D26" s="34">
        <v>66.505101999999994</v>
      </c>
      <c r="E26" s="34">
        <v>71.539636999999999</v>
      </c>
      <c r="F26" s="34">
        <v>81.031547000000003</v>
      </c>
      <c r="G26" s="34">
        <v>60.218732000000003</v>
      </c>
      <c r="H26" s="34">
        <v>39.933714000000002</v>
      </c>
      <c r="I26" s="34">
        <v>40.944668</v>
      </c>
      <c r="J26" s="34">
        <v>44.082211999999998</v>
      </c>
      <c r="K26" s="34">
        <v>35.020887999999999</v>
      </c>
      <c r="L26" s="34">
        <v>19.145893000000001</v>
      </c>
      <c r="M26" s="34">
        <v>19.080551</v>
      </c>
      <c r="N26" s="34">
        <v>21.816096999999999</v>
      </c>
      <c r="O26" s="34">
        <v>23.768894</v>
      </c>
    </row>
    <row r="27" spans="2:15" ht="20.100000000000001" customHeight="1" x14ac:dyDescent="0.25">
      <c r="B27" s="107" t="s">
        <v>75</v>
      </c>
      <c r="C27" s="73">
        <v>522.54660999999999</v>
      </c>
      <c r="D27" s="73">
        <v>562.27733999999998</v>
      </c>
      <c r="E27" s="73">
        <v>585.80445799999995</v>
      </c>
      <c r="F27" s="73">
        <v>641.42450499999995</v>
      </c>
      <c r="G27" s="73">
        <v>749.31933500000002</v>
      </c>
      <c r="H27" s="73">
        <v>768.14358500000003</v>
      </c>
      <c r="I27" s="73">
        <v>887.35175200000003</v>
      </c>
      <c r="J27" s="73">
        <v>950.43167200000005</v>
      </c>
      <c r="K27" s="73">
        <v>965.14796200000001</v>
      </c>
      <c r="L27" s="73">
        <v>1047.0533350000001</v>
      </c>
      <c r="M27" s="73">
        <v>1070.8395989999999</v>
      </c>
      <c r="N27" s="73">
        <v>1129.9623859999999</v>
      </c>
      <c r="O27" s="73">
        <v>1410.264504</v>
      </c>
    </row>
    <row r="28" spans="2:15" ht="20.100000000000001" customHeight="1" x14ac:dyDescent="0.25">
      <c r="B28" s="112" t="s">
        <v>89</v>
      </c>
      <c r="C28" s="74">
        <v>10984.37307</v>
      </c>
      <c r="D28" s="74">
        <v>11760.086972999999</v>
      </c>
      <c r="E28" s="74">
        <v>11802.26188</v>
      </c>
      <c r="F28" s="74">
        <v>11945.515469</v>
      </c>
      <c r="G28" s="74">
        <v>12039.218476</v>
      </c>
      <c r="H28" s="74">
        <v>12098.925354000001</v>
      </c>
      <c r="I28" s="74">
        <v>12366.790773000001</v>
      </c>
      <c r="J28" s="74">
        <v>13432.832119000001</v>
      </c>
      <c r="K28" s="74">
        <v>13679.619188000001</v>
      </c>
      <c r="L28" s="74">
        <v>13994.121605</v>
      </c>
      <c r="M28" s="74">
        <v>13334.573172</v>
      </c>
      <c r="N28" s="74">
        <v>14561.547565000001</v>
      </c>
      <c r="O28" s="74">
        <v>18249.766809000001</v>
      </c>
    </row>
    <row r="29" spans="2:15" ht="24" customHeight="1" x14ac:dyDescent="0.25">
      <c r="B29" s="113" t="s">
        <v>90</v>
      </c>
      <c r="C29" s="75">
        <f>C27/C28</f>
        <v>4.7571819226274695E-2</v>
      </c>
      <c r="D29" s="75">
        <f>D27/D28</f>
        <v>4.7812345375585513E-2</v>
      </c>
      <c r="E29" s="75">
        <f>E27/E28</f>
        <v>4.9634931334026619E-2</v>
      </c>
      <c r="F29" s="75">
        <f>F27/F28</f>
        <v>5.3695841478299623E-2</v>
      </c>
      <c r="G29" s="75">
        <f>G27/G28</f>
        <v>6.2239865195050391E-2</v>
      </c>
      <c r="H29" s="75">
        <f t="shared" ref="H29:M29" si="4">H27/H28</f>
        <v>6.3488579565956715E-2</v>
      </c>
      <c r="I29" s="75">
        <f t="shared" si="4"/>
        <v>7.1752790864492128E-2</v>
      </c>
      <c r="J29" s="75">
        <f t="shared" si="4"/>
        <v>7.0754377303328828E-2</v>
      </c>
      <c r="K29" s="75">
        <f t="shared" si="4"/>
        <v>7.0553715621458568E-2</v>
      </c>
      <c r="L29" s="75">
        <f t="shared" si="4"/>
        <v>7.4820940145746292E-2</v>
      </c>
      <c r="M29" s="75">
        <f t="shared" si="4"/>
        <v>8.0305502484965471E-2</v>
      </c>
      <c r="N29" s="75">
        <f>N27/N28</f>
        <v>7.7599058819542432E-2</v>
      </c>
      <c r="O29" s="75">
        <f>O27/O28</f>
        <v>7.7275754740302668E-2</v>
      </c>
    </row>
    <row r="30" spans="2:15" x14ac:dyDescent="0.25">
      <c r="B30" s="79" t="s">
        <v>107</v>
      </c>
      <c r="D30" s="61"/>
      <c r="E30" s="61"/>
    </row>
    <row r="31" spans="2:15" x14ac:dyDescent="0.2">
      <c r="E31" s="60"/>
      <c r="N31" s="60" t="s">
        <v>71</v>
      </c>
    </row>
    <row r="32" spans="2:15" x14ac:dyDescent="0.25">
      <c r="C32" s="10"/>
      <c r="D32" s="10"/>
      <c r="E32" s="97"/>
      <c r="F32" s="10"/>
    </row>
    <row r="33" spans="3:10" x14ac:dyDescent="0.25">
      <c r="I33" s="10"/>
      <c r="J33" s="10"/>
    </row>
    <row r="34" spans="3:10" x14ac:dyDescent="0.25">
      <c r="E34" s="1"/>
    </row>
    <row r="35" spans="3:10" x14ac:dyDescent="0.25">
      <c r="C35" s="10"/>
      <c r="D35" s="10"/>
      <c r="E35" s="97"/>
    </row>
    <row r="36" spans="3:10" x14ac:dyDescent="0.25">
      <c r="C36" s="10"/>
      <c r="D36" s="10"/>
      <c r="E36" s="10"/>
      <c r="G36" s="10"/>
      <c r="H36" s="10"/>
    </row>
    <row r="37" spans="3:10" x14ac:dyDescent="0.25">
      <c r="C37" s="10"/>
      <c r="D37" s="10"/>
      <c r="E37" s="97"/>
      <c r="F37" s="10"/>
      <c r="G37" s="10"/>
      <c r="H37" s="10"/>
    </row>
    <row r="38" spans="3:10" x14ac:dyDescent="0.25">
      <c r="C38" s="10"/>
      <c r="D38" s="10"/>
      <c r="E38" s="10"/>
      <c r="F38" s="10"/>
      <c r="G38" s="10"/>
      <c r="H38" s="10"/>
      <c r="I38" s="10"/>
      <c r="J38" s="10"/>
    </row>
    <row r="39" spans="3:10" x14ac:dyDescent="0.25">
      <c r="C39" s="10"/>
      <c r="D39" s="10"/>
      <c r="E39" s="10"/>
      <c r="F39" s="10"/>
      <c r="G39" s="10"/>
      <c r="H39" s="10"/>
      <c r="I39" s="10"/>
      <c r="J39" s="10"/>
    </row>
    <row r="40" spans="3:10" x14ac:dyDescent="0.25">
      <c r="C40" s="10"/>
      <c r="D40" s="10"/>
      <c r="E40" s="10"/>
      <c r="F40" s="10"/>
      <c r="G40" s="10"/>
      <c r="H40" s="10"/>
      <c r="I40" s="10"/>
      <c r="J40" s="10"/>
    </row>
  </sheetData>
  <hyperlinks>
    <hyperlink ref="N31" location="ÍNDICE!A1" display="Voltar ao índice"/>
  </hyperlinks>
  <pageMargins left="0.31496062992125984" right="0.11811023622047245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81"/>
  <sheetViews>
    <sheetView showGridLines="0" zoomScale="95" zoomScaleNormal="95" workbookViewId="0"/>
  </sheetViews>
  <sheetFormatPr defaultRowHeight="15" x14ac:dyDescent="0.25"/>
  <cols>
    <col min="1" max="1" width="2.140625" style="1" customWidth="1"/>
    <col min="2" max="2" width="40.140625" style="1" customWidth="1"/>
    <col min="3" max="16" width="10.7109375" style="1" customWidth="1"/>
    <col min="17" max="17" width="2.7109375" style="1" customWidth="1"/>
    <col min="18" max="18" width="13" style="1" bestFit="1" customWidth="1"/>
    <col min="19" max="19" width="2.7109375" style="1" customWidth="1"/>
    <col min="20" max="21" width="9.140625" style="1"/>
    <col min="22" max="23" width="9.140625" style="1" customWidth="1"/>
    <col min="24" max="16384" width="9.140625" style="1"/>
  </cols>
  <sheetData>
    <row r="1" spans="2:27" ht="36" customHeight="1" x14ac:dyDescent="0.25">
      <c r="B1" s="43" t="s">
        <v>37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R1" s="131" t="s">
        <v>109</v>
      </c>
    </row>
    <row r="2" spans="2:27" ht="27.95" customHeight="1" x14ac:dyDescent="0.25">
      <c r="B2" s="17" t="s">
        <v>27</v>
      </c>
      <c r="C2" s="76">
        <v>2010</v>
      </c>
      <c r="D2" s="76">
        <v>2011</v>
      </c>
      <c r="E2" s="76">
        <v>2012</v>
      </c>
      <c r="F2" s="76">
        <v>2013</v>
      </c>
      <c r="G2" s="80">
        <v>2014</v>
      </c>
      <c r="H2" s="80">
        <v>2015</v>
      </c>
      <c r="I2" s="80">
        <v>2016</v>
      </c>
      <c r="J2" s="80">
        <v>2017</v>
      </c>
      <c r="K2" s="80">
        <v>2018</v>
      </c>
      <c r="L2" s="80">
        <v>2019</v>
      </c>
      <c r="M2" s="80">
        <v>2020</v>
      </c>
      <c r="N2" s="80">
        <v>2021</v>
      </c>
      <c r="O2" s="80">
        <v>2022</v>
      </c>
      <c r="P2" s="80" t="s">
        <v>110</v>
      </c>
      <c r="R2" s="131"/>
    </row>
    <row r="3" spans="2:27" ht="27.95" customHeight="1" x14ac:dyDescent="0.25">
      <c r="B3" s="115" t="s">
        <v>13</v>
      </c>
      <c r="C3" s="36">
        <v>91.696729000000005</v>
      </c>
      <c r="D3" s="36">
        <v>78.796592000000004</v>
      </c>
      <c r="E3" s="36">
        <v>72.610394999999997</v>
      </c>
      <c r="F3" s="36">
        <v>74.703023000000002</v>
      </c>
      <c r="G3" s="36">
        <v>83.902041999999994</v>
      </c>
      <c r="H3" s="36">
        <v>87.093378999999999</v>
      </c>
      <c r="I3" s="36">
        <v>103.181849</v>
      </c>
      <c r="J3" s="36">
        <v>123.89852</v>
      </c>
      <c r="K3" s="36">
        <v>126.58603100000001</v>
      </c>
      <c r="L3" s="36">
        <v>127.26603799999999</v>
      </c>
      <c r="M3" s="36">
        <v>128.381405</v>
      </c>
      <c r="N3" s="36">
        <v>162.32834600000001</v>
      </c>
      <c r="O3" s="36">
        <v>195.36751699999999</v>
      </c>
      <c r="P3" s="36">
        <v>178.47068200000001</v>
      </c>
      <c r="Q3" s="19"/>
      <c r="R3" s="94">
        <f>(((P3/C3)^(1/13)-1)*100)</f>
        <v>5.256071544060803</v>
      </c>
      <c r="U3" s="33"/>
      <c r="V3" s="33"/>
      <c r="W3" s="33"/>
    </row>
    <row r="4" spans="2:27" ht="27.95" customHeight="1" x14ac:dyDescent="0.25">
      <c r="B4" s="112" t="s">
        <v>14</v>
      </c>
      <c r="C4" s="74">
        <v>315.20967100000001</v>
      </c>
      <c r="D4" s="74">
        <v>309.38258999999999</v>
      </c>
      <c r="E4" s="74">
        <v>277.84850999999998</v>
      </c>
      <c r="F4" s="74">
        <v>345.24570799999998</v>
      </c>
      <c r="G4" s="74">
        <v>303.30460099999999</v>
      </c>
      <c r="H4" s="74">
        <v>329.17336399999999</v>
      </c>
      <c r="I4" s="74">
        <v>384.76520299999999</v>
      </c>
      <c r="J4" s="74">
        <v>384.42799200000002</v>
      </c>
      <c r="K4" s="74">
        <v>418.72877199999999</v>
      </c>
      <c r="L4" s="74">
        <v>455.25507399999998</v>
      </c>
      <c r="M4" s="74">
        <v>428.98510299999998</v>
      </c>
      <c r="N4" s="74">
        <v>439.765174</v>
      </c>
      <c r="O4" s="74">
        <v>544.94471799999997</v>
      </c>
      <c r="P4" s="74">
        <v>734.67973900000004</v>
      </c>
      <c r="Q4" s="19"/>
      <c r="R4" s="95">
        <f t="shared" ref="R4:R13" si="0">(((P4/C4)^(1/13)-1)*100)</f>
        <v>6.7257259693721316</v>
      </c>
      <c r="U4" s="33"/>
      <c r="V4" s="33"/>
      <c r="W4" s="33"/>
    </row>
    <row r="5" spans="2:27" ht="27.95" customHeight="1" x14ac:dyDescent="0.25">
      <c r="B5" s="112" t="s">
        <v>15</v>
      </c>
      <c r="C5" s="36">
        <v>518.93234500000005</v>
      </c>
      <c r="D5" s="36">
        <v>478.958235</v>
      </c>
      <c r="E5" s="36">
        <v>450.23829000000001</v>
      </c>
      <c r="F5" s="36">
        <v>535.09161300000005</v>
      </c>
      <c r="G5" s="36">
        <v>509.633802</v>
      </c>
      <c r="H5" s="36">
        <v>553.92301399999997</v>
      </c>
      <c r="I5" s="36">
        <v>673.76937099999998</v>
      </c>
      <c r="J5" s="36">
        <v>755.95528200000001</v>
      </c>
      <c r="K5" s="36">
        <v>814.57237699999996</v>
      </c>
      <c r="L5" s="36">
        <v>779.19288800000004</v>
      </c>
      <c r="M5" s="36">
        <v>886.34149600000001</v>
      </c>
      <c r="N5" s="36">
        <v>887.61926900000003</v>
      </c>
      <c r="O5" s="36">
        <v>972.09680000000003</v>
      </c>
      <c r="P5" s="36">
        <v>1101.1376640000001</v>
      </c>
      <c r="Q5" s="19"/>
      <c r="R5" s="95">
        <f t="shared" si="0"/>
        <v>5.9578516967129902</v>
      </c>
      <c r="T5" s="33"/>
      <c r="U5" s="33"/>
      <c r="V5" s="33"/>
      <c r="W5" s="33"/>
      <c r="X5" s="33"/>
      <c r="AA5" s="33"/>
    </row>
    <row r="6" spans="2:27" ht="27.95" customHeight="1" x14ac:dyDescent="0.25">
      <c r="B6" s="116" t="s">
        <v>91</v>
      </c>
      <c r="C6" s="81">
        <v>280.341544</v>
      </c>
      <c r="D6" s="81">
        <v>284.949299</v>
      </c>
      <c r="E6" s="81">
        <v>272.69704200000001</v>
      </c>
      <c r="F6" s="81">
        <v>283.736897</v>
      </c>
      <c r="G6" s="81">
        <v>299.19768900000003</v>
      </c>
      <c r="H6" s="81">
        <v>293.32664999999997</v>
      </c>
      <c r="I6" s="81">
        <v>334.36852900000002</v>
      </c>
      <c r="J6" s="81">
        <v>357.647402</v>
      </c>
      <c r="K6" s="81">
        <v>361.96727900000002</v>
      </c>
      <c r="L6" s="81">
        <v>394.26405499999998</v>
      </c>
      <c r="M6" s="81">
        <v>367.60603700000001</v>
      </c>
      <c r="N6" s="81">
        <v>416.57628799999998</v>
      </c>
      <c r="O6" s="81">
        <v>493.12001600000002</v>
      </c>
      <c r="P6" s="81">
        <v>597.25960299999997</v>
      </c>
      <c r="Q6" s="19"/>
      <c r="R6" s="95">
        <f t="shared" si="0"/>
        <v>5.9906022881665244</v>
      </c>
      <c r="U6" s="33"/>
      <c r="V6" s="33"/>
      <c r="W6" s="33"/>
      <c r="X6" s="33"/>
      <c r="AA6" s="33"/>
    </row>
    <row r="7" spans="2:27" ht="27.75" customHeight="1" x14ac:dyDescent="0.25">
      <c r="B7" s="117" t="s">
        <v>16</v>
      </c>
      <c r="C7" s="82">
        <f t="shared" ref="C7:P7" si="1">SUM(C3:C6)</f>
        <v>1206.1802889999999</v>
      </c>
      <c r="D7" s="82">
        <f t="shared" si="1"/>
        <v>1152.0867159999998</v>
      </c>
      <c r="E7" s="82">
        <f t="shared" si="1"/>
        <v>1073.394237</v>
      </c>
      <c r="F7" s="82">
        <f t="shared" si="1"/>
        <v>1238.777241</v>
      </c>
      <c r="G7" s="82">
        <f t="shared" si="1"/>
        <v>1196.0381340000001</v>
      </c>
      <c r="H7" s="82">
        <f t="shared" si="1"/>
        <v>1263.5164070000001</v>
      </c>
      <c r="I7" s="82">
        <f t="shared" si="1"/>
        <v>1496.0849519999999</v>
      </c>
      <c r="J7" s="82">
        <f t="shared" si="1"/>
        <v>1621.929196</v>
      </c>
      <c r="K7" s="82">
        <f t="shared" si="1"/>
        <v>1721.8544589999999</v>
      </c>
      <c r="L7" s="82">
        <f t="shared" si="1"/>
        <v>1755.978055</v>
      </c>
      <c r="M7" s="82">
        <f t="shared" si="1"/>
        <v>1811.3140410000001</v>
      </c>
      <c r="N7" s="82">
        <f t="shared" si="1"/>
        <v>1906.2890770000001</v>
      </c>
      <c r="O7" s="82">
        <f>SUM(O3:O6)</f>
        <v>2205.529051</v>
      </c>
      <c r="P7" s="82">
        <f t="shared" si="1"/>
        <v>2611.5476880000001</v>
      </c>
      <c r="Q7" s="19"/>
      <c r="R7" s="96">
        <f t="shared" si="0"/>
        <v>6.122285574642361</v>
      </c>
      <c r="U7" s="33"/>
      <c r="V7" s="33"/>
      <c r="W7" s="33"/>
      <c r="X7" s="33"/>
      <c r="AA7" s="33"/>
    </row>
    <row r="8" spans="2:27" ht="15" customHeight="1" x14ac:dyDescent="0.25">
      <c r="B8" s="118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19"/>
      <c r="R8" s="42"/>
      <c r="W8" s="33"/>
      <c r="X8" s="33"/>
      <c r="AA8" s="33"/>
    </row>
    <row r="9" spans="2:27" ht="24" customHeight="1" x14ac:dyDescent="0.25">
      <c r="B9" s="115" t="s">
        <v>18</v>
      </c>
      <c r="C9" s="74">
        <v>58647.391260999997</v>
      </c>
      <c r="D9" s="74">
        <v>59551.441805000002</v>
      </c>
      <c r="E9" s="74">
        <v>56374.082888999998</v>
      </c>
      <c r="F9" s="74">
        <v>57012.824865000002</v>
      </c>
      <c r="G9" s="74">
        <v>59032.120693999997</v>
      </c>
      <c r="H9" s="74">
        <v>60344.799543000001</v>
      </c>
      <c r="I9" s="74">
        <v>61424.014899000002</v>
      </c>
      <c r="J9" s="74">
        <v>69688.564626000007</v>
      </c>
      <c r="K9" s="74">
        <v>75439.246299999999</v>
      </c>
      <c r="L9" s="74">
        <v>79977.128345000005</v>
      </c>
      <c r="M9" s="74">
        <v>68145.567972000004</v>
      </c>
      <c r="N9" s="74">
        <v>83145.714808999997</v>
      </c>
      <c r="O9" s="74">
        <v>109485.801442</v>
      </c>
      <c r="P9" s="74">
        <v>104959.212357</v>
      </c>
      <c r="Q9" s="19"/>
      <c r="R9" s="95">
        <f>(((P9/C9)^(1/13)-1)*100)</f>
        <v>4.5788807633204032</v>
      </c>
      <c r="W9" s="33"/>
      <c r="X9" s="33"/>
      <c r="AA9" s="33"/>
    </row>
    <row r="10" spans="2:27" ht="24" customHeight="1" x14ac:dyDescent="0.25">
      <c r="B10" s="109" t="s">
        <v>30</v>
      </c>
      <c r="C10" s="84">
        <f>C7/C9</f>
        <v>2.0566648627764271E-2</v>
      </c>
      <c r="D10" s="84">
        <f>D7/D9</f>
        <v>1.934607594846292E-2</v>
      </c>
      <c r="E10" s="84">
        <f>E7/E9</f>
        <v>1.904056229373172E-2</v>
      </c>
      <c r="F10" s="84">
        <f>F7/F9</f>
        <v>2.1728045293901609E-2</v>
      </c>
      <c r="G10" s="84">
        <f>G7/G9</f>
        <v>2.0260802423138508E-2</v>
      </c>
      <c r="H10" s="84">
        <f t="shared" ref="H10:M10" si="2">H7/H9</f>
        <v>2.0938281617783053E-2</v>
      </c>
      <c r="I10" s="84">
        <f t="shared" si="2"/>
        <v>2.4356677994104167E-2</v>
      </c>
      <c r="J10" s="84">
        <f t="shared" si="2"/>
        <v>2.3273964741625297E-2</v>
      </c>
      <c r="K10" s="84">
        <f t="shared" si="2"/>
        <v>2.282438576006823E-2</v>
      </c>
      <c r="L10" s="84">
        <f t="shared" si="2"/>
        <v>2.1956002814019264E-2</v>
      </c>
      <c r="M10" s="84">
        <f t="shared" si="2"/>
        <v>2.658007108759064E-2</v>
      </c>
      <c r="N10" s="84">
        <f>N7/N9</f>
        <v>2.2927087479842755E-2</v>
      </c>
      <c r="O10" s="84">
        <f>O7/O9</f>
        <v>2.0144429889097329E-2</v>
      </c>
      <c r="P10" s="84">
        <f>P7/P9</f>
        <v>2.4881548073334311E-2</v>
      </c>
      <c r="Q10" s="19"/>
      <c r="R10" s="96">
        <f t="shared" si="0"/>
        <v>1.4758283891132429</v>
      </c>
      <c r="W10" s="33"/>
      <c r="X10" s="33"/>
      <c r="AA10" s="33"/>
    </row>
    <row r="11" spans="2:27" ht="15" customHeight="1" x14ac:dyDescent="0.25">
      <c r="B11" s="119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19"/>
      <c r="R11" s="42"/>
      <c r="W11" s="33"/>
      <c r="X11" s="33"/>
    </row>
    <row r="12" spans="2:27" ht="24" customHeight="1" x14ac:dyDescent="0.25">
      <c r="B12" s="115" t="s">
        <v>20</v>
      </c>
      <c r="C12" s="74">
        <v>6992.4860429999999</v>
      </c>
      <c r="D12" s="74">
        <v>7665.9069920000002</v>
      </c>
      <c r="E12" s="74">
        <v>7466.8223049999997</v>
      </c>
      <c r="F12" s="74">
        <v>7844.214637</v>
      </c>
      <c r="G12" s="74">
        <v>7549.6196419999997</v>
      </c>
      <c r="H12" s="74">
        <v>7788.9136330000001</v>
      </c>
      <c r="I12" s="74">
        <v>7994.0336139999999</v>
      </c>
      <c r="J12" s="74">
        <v>8765.3351980000007</v>
      </c>
      <c r="K12" s="74">
        <v>9125.7178179999992</v>
      </c>
      <c r="L12" s="74">
        <v>9358.2216750000007</v>
      </c>
      <c r="M12" s="74">
        <v>9108.8326230000002</v>
      </c>
      <c r="N12" s="74">
        <v>10311.270734</v>
      </c>
      <c r="O12" s="74">
        <v>13301.874405</v>
      </c>
      <c r="P12" s="74">
        <v>14226.097265</v>
      </c>
      <c r="Q12" s="41"/>
      <c r="R12" s="95">
        <f t="shared" si="0"/>
        <v>5.6153988586959747</v>
      </c>
      <c r="S12" s="28"/>
      <c r="W12" s="33"/>
    </row>
    <row r="13" spans="2:27" ht="24" customHeight="1" x14ac:dyDescent="0.2">
      <c r="B13" s="109" t="s">
        <v>29</v>
      </c>
      <c r="C13" s="84">
        <f>C7/C12</f>
        <v>0.17249663161036644</v>
      </c>
      <c r="D13" s="84">
        <f>D7/D12</f>
        <v>0.15028707199321573</v>
      </c>
      <c r="E13" s="84">
        <f>E7/E12</f>
        <v>0.14375516024818538</v>
      </c>
      <c r="F13" s="84">
        <f>F7/F12</f>
        <v>0.15792240502406335</v>
      </c>
      <c r="G13" s="84">
        <f>G7/G12</f>
        <v>0.15842362803898197</v>
      </c>
      <c r="H13" s="84">
        <f t="shared" ref="H13:M13" si="3">H7/H12</f>
        <v>0.16221985074359344</v>
      </c>
      <c r="I13" s="84">
        <f t="shared" si="3"/>
        <v>0.18715019528813304</v>
      </c>
      <c r="J13" s="84">
        <f t="shared" si="3"/>
        <v>0.1850390383667333</v>
      </c>
      <c r="K13" s="84">
        <f t="shared" si="3"/>
        <v>0.18868153643801394</v>
      </c>
      <c r="L13" s="84">
        <f t="shared" si="3"/>
        <v>0.1876401431792328</v>
      </c>
      <c r="M13" s="84">
        <f t="shared" si="3"/>
        <v>0.19885248922308582</v>
      </c>
      <c r="N13" s="84">
        <f>N7/N12</f>
        <v>0.18487431143809208</v>
      </c>
      <c r="O13" s="84">
        <f>O7/O12</f>
        <v>0.16580588448278916</v>
      </c>
      <c r="P13" s="84">
        <f>P7/P12</f>
        <v>0.1835744293992074</v>
      </c>
      <c r="Q13" s="19"/>
      <c r="R13" s="96">
        <f t="shared" si="0"/>
        <v>0.4799363742635343</v>
      </c>
      <c r="U13" s="60" t="s">
        <v>71</v>
      </c>
      <c r="W13" s="33"/>
    </row>
    <row r="14" spans="2:27" ht="21" customHeight="1" x14ac:dyDescent="0.25">
      <c r="B14" s="11"/>
      <c r="C14" s="47"/>
      <c r="D14" s="47"/>
      <c r="E14" s="47"/>
      <c r="F14" s="47"/>
      <c r="G14" s="47"/>
      <c r="R14" s="6"/>
    </row>
    <row r="15" spans="2:27" ht="36" customHeight="1" x14ac:dyDescent="0.25">
      <c r="B15" s="43" t="s">
        <v>28</v>
      </c>
      <c r="F15" s="3"/>
      <c r="G15" s="3"/>
      <c r="H15" s="3"/>
      <c r="I15" s="72"/>
      <c r="J15" s="72"/>
      <c r="K15" s="72"/>
      <c r="L15" s="72"/>
      <c r="M15" s="72"/>
      <c r="N15" s="72"/>
      <c r="O15" s="72"/>
      <c r="P15" s="72"/>
      <c r="R15" s="131" t="s">
        <v>109</v>
      </c>
    </row>
    <row r="16" spans="2:27" ht="27.95" customHeight="1" x14ac:dyDescent="0.25">
      <c r="B16" s="17" t="s">
        <v>27</v>
      </c>
      <c r="C16" s="76">
        <v>2010</v>
      </c>
      <c r="D16" s="76">
        <v>2011</v>
      </c>
      <c r="E16" s="76">
        <v>2012</v>
      </c>
      <c r="F16" s="76">
        <v>2013</v>
      </c>
      <c r="G16" s="80">
        <v>2014</v>
      </c>
      <c r="H16" s="80">
        <v>2015</v>
      </c>
      <c r="I16" s="80">
        <v>2016</v>
      </c>
      <c r="J16" s="80">
        <v>2017</v>
      </c>
      <c r="K16" s="80">
        <v>2018</v>
      </c>
      <c r="L16" s="80">
        <v>2019</v>
      </c>
      <c r="M16" s="80">
        <v>2020</v>
      </c>
      <c r="N16" s="80">
        <v>2021</v>
      </c>
      <c r="O16" s="80">
        <v>2022</v>
      </c>
      <c r="P16" s="80" t="s">
        <v>110</v>
      </c>
      <c r="R16" s="131"/>
      <c r="V16" s="33"/>
    </row>
    <row r="17" spans="2:25" ht="27.95" customHeight="1" x14ac:dyDescent="0.25">
      <c r="B17" s="115" t="s">
        <v>13</v>
      </c>
      <c r="C17" s="37">
        <v>57.765045999999998</v>
      </c>
      <c r="D17" s="37">
        <v>61.304538000000001</v>
      </c>
      <c r="E17" s="37">
        <v>54.849606000000001</v>
      </c>
      <c r="F17" s="37">
        <v>51.309462000000003</v>
      </c>
      <c r="G17" s="37">
        <v>54.445197</v>
      </c>
      <c r="H17" s="37">
        <v>64.975834000000006</v>
      </c>
      <c r="I17" s="37">
        <v>76.839183000000006</v>
      </c>
      <c r="J17" s="37">
        <v>79.173641000000003</v>
      </c>
      <c r="K17" s="37">
        <v>78.579009999999997</v>
      </c>
      <c r="L17" s="37">
        <v>98.160495999999995</v>
      </c>
      <c r="M17" s="37">
        <v>108.753416</v>
      </c>
      <c r="N17" s="37">
        <v>126.497581</v>
      </c>
      <c r="O17" s="37">
        <v>131.29020199999999</v>
      </c>
      <c r="P17" s="37">
        <v>125.874306</v>
      </c>
      <c r="Q17" s="19"/>
      <c r="R17" s="94">
        <f>(((P17/C17)^(1/13)-1)*100)</f>
        <v>6.1746701442434659</v>
      </c>
      <c r="T17" s="33"/>
      <c r="U17" s="33"/>
      <c r="V17" s="33"/>
      <c r="W17" s="33"/>
      <c r="Y17" s="33"/>
    </row>
    <row r="18" spans="2:25" ht="27.95" customHeight="1" x14ac:dyDescent="0.25">
      <c r="B18" s="112" t="s">
        <v>14</v>
      </c>
      <c r="C18" s="38">
        <v>166.812578</v>
      </c>
      <c r="D18" s="38">
        <v>171.004098</v>
      </c>
      <c r="E18" s="38">
        <v>196.913816</v>
      </c>
      <c r="F18" s="38">
        <v>219.304317</v>
      </c>
      <c r="G18" s="38">
        <v>211.46595600000001</v>
      </c>
      <c r="H18" s="38">
        <v>250.30924300000001</v>
      </c>
      <c r="I18" s="38">
        <v>267.88063399999999</v>
      </c>
      <c r="J18" s="38">
        <v>295.56652200000002</v>
      </c>
      <c r="K18" s="38">
        <v>295.84409699999998</v>
      </c>
      <c r="L18" s="38">
        <v>334.87495999999999</v>
      </c>
      <c r="M18" s="38">
        <v>320.69947400000001</v>
      </c>
      <c r="N18" s="38">
        <v>350.616355</v>
      </c>
      <c r="O18" s="38">
        <v>388.95500700000002</v>
      </c>
      <c r="P18" s="38">
        <v>518.66563799999994</v>
      </c>
      <c r="Q18" s="19"/>
      <c r="R18" s="95">
        <f t="shared" ref="R18:R27" si="4">(((P18/C18)^(1/13)-1)*100)</f>
        <v>9.1181066386292429</v>
      </c>
      <c r="T18" s="33"/>
      <c r="U18" s="33"/>
      <c r="V18" s="33"/>
      <c r="Y18" s="33"/>
    </row>
    <row r="19" spans="2:25" ht="27.95" customHeight="1" x14ac:dyDescent="0.25">
      <c r="B19" s="112" t="s">
        <v>15</v>
      </c>
      <c r="C19" s="37">
        <v>270.10740600000003</v>
      </c>
      <c r="D19" s="37">
        <v>284.78657500000003</v>
      </c>
      <c r="E19" s="37">
        <v>324.81509999999997</v>
      </c>
      <c r="F19" s="37">
        <v>341.08797700000002</v>
      </c>
      <c r="G19" s="37">
        <v>435.80658399999999</v>
      </c>
      <c r="H19" s="37">
        <v>476.570357</v>
      </c>
      <c r="I19" s="37">
        <v>493.12515300000001</v>
      </c>
      <c r="J19" s="37">
        <v>637.35206300000004</v>
      </c>
      <c r="K19" s="37">
        <v>681.48542499999996</v>
      </c>
      <c r="L19" s="37">
        <v>745.96394799999996</v>
      </c>
      <c r="M19" s="37">
        <v>799.83690100000001</v>
      </c>
      <c r="N19" s="37">
        <v>796.28369199999997</v>
      </c>
      <c r="O19" s="37">
        <v>927.77072699999997</v>
      </c>
      <c r="P19" s="37">
        <v>979.34406799999999</v>
      </c>
      <c r="Q19" s="19"/>
      <c r="R19" s="95">
        <f t="shared" si="4"/>
        <v>10.415661157043976</v>
      </c>
      <c r="T19" s="33"/>
      <c r="U19" s="33"/>
      <c r="V19" s="33"/>
      <c r="W19" s="33"/>
      <c r="Y19" s="33"/>
    </row>
    <row r="20" spans="2:25" ht="27.95" customHeight="1" x14ac:dyDescent="0.25">
      <c r="B20" s="116" t="s">
        <v>91</v>
      </c>
      <c r="C20" s="39">
        <v>285.62227799999999</v>
      </c>
      <c r="D20" s="39">
        <v>319.526456</v>
      </c>
      <c r="E20" s="39">
        <v>344.355501</v>
      </c>
      <c r="F20" s="39">
        <v>388.233833</v>
      </c>
      <c r="G20" s="39">
        <v>399.59622300000001</v>
      </c>
      <c r="H20" s="39">
        <v>422.06772100000001</v>
      </c>
      <c r="I20" s="39">
        <v>435.60913799999997</v>
      </c>
      <c r="J20" s="39">
        <v>457.617299</v>
      </c>
      <c r="K20" s="39">
        <v>437.02461</v>
      </c>
      <c r="L20" s="39">
        <v>433.20675799999998</v>
      </c>
      <c r="M20" s="39">
        <v>466.84967699999999</v>
      </c>
      <c r="N20" s="39">
        <v>490.39840900000002</v>
      </c>
      <c r="O20" s="39">
        <v>620.13544100000001</v>
      </c>
      <c r="P20" s="39">
        <v>679.27423899999997</v>
      </c>
      <c r="Q20" s="19"/>
      <c r="R20" s="95">
        <f t="shared" si="4"/>
        <v>6.8913454338885627</v>
      </c>
      <c r="T20" s="33"/>
      <c r="U20" s="33"/>
      <c r="V20" s="33"/>
      <c r="W20" s="33"/>
      <c r="Y20" s="33"/>
    </row>
    <row r="21" spans="2:25" ht="30" customHeight="1" x14ac:dyDescent="0.25">
      <c r="B21" s="117" t="s">
        <v>16</v>
      </c>
      <c r="C21" s="40">
        <f>SUM(C17:C20)</f>
        <v>780.30730800000003</v>
      </c>
      <c r="D21" s="40">
        <f>SUM(D17:D20)</f>
        <v>836.62166700000012</v>
      </c>
      <c r="E21" s="40">
        <f>SUM(E17:E20)</f>
        <v>920.93402300000002</v>
      </c>
      <c r="F21" s="40">
        <f>SUM(F17:F20)</f>
        <v>999.93558900000005</v>
      </c>
      <c r="G21" s="40">
        <f>SUM(G17:G20)</f>
        <v>1101.31396</v>
      </c>
      <c r="H21" s="40">
        <f t="shared" ref="H21:M21" si="5">SUM(H17:H20)</f>
        <v>1213.923155</v>
      </c>
      <c r="I21" s="40">
        <f t="shared" si="5"/>
        <v>1273.4541079999999</v>
      </c>
      <c r="J21" s="40">
        <f t="shared" si="5"/>
        <v>1469.7095250000002</v>
      </c>
      <c r="K21" s="40">
        <f t="shared" si="5"/>
        <v>1492.9331419999999</v>
      </c>
      <c r="L21" s="40">
        <f t="shared" si="5"/>
        <v>1612.2061619999999</v>
      </c>
      <c r="M21" s="40">
        <f t="shared" si="5"/>
        <v>1696.1394680000001</v>
      </c>
      <c r="N21" s="40">
        <f>SUM(N17:N20)</f>
        <v>1763.7960370000001</v>
      </c>
      <c r="O21" s="40">
        <f>SUM(O17:O20)</f>
        <v>2068.1513770000001</v>
      </c>
      <c r="P21" s="40">
        <f>SUM(P17:P20)</f>
        <v>2303.1582509999998</v>
      </c>
      <c r="Q21" s="19"/>
      <c r="R21" s="96">
        <f t="shared" si="4"/>
        <v>8.6821736593223555</v>
      </c>
      <c r="V21" s="33"/>
      <c r="W21" s="33"/>
      <c r="Y21" s="33"/>
    </row>
    <row r="22" spans="2:25" ht="15" customHeight="1" x14ac:dyDescent="0.25">
      <c r="B22" s="120"/>
      <c r="C22" s="1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19"/>
      <c r="R22" s="42"/>
      <c r="Y22" s="33"/>
    </row>
    <row r="23" spans="2:25" ht="24" customHeight="1" x14ac:dyDescent="0.25">
      <c r="B23" s="115" t="s">
        <v>19</v>
      </c>
      <c r="C23" s="38">
        <v>37267.906508</v>
      </c>
      <c r="D23" s="38">
        <v>42828.033391999998</v>
      </c>
      <c r="E23" s="38">
        <v>45213.015628000001</v>
      </c>
      <c r="F23" s="38">
        <v>47302.913318999999</v>
      </c>
      <c r="G23" s="38">
        <v>48053.695643999999</v>
      </c>
      <c r="H23" s="38">
        <v>49634.001363000003</v>
      </c>
      <c r="I23" s="38">
        <v>50038.841229999998</v>
      </c>
      <c r="J23" s="38">
        <v>55017.987696999997</v>
      </c>
      <c r="K23" s="38">
        <v>57849.991618</v>
      </c>
      <c r="L23" s="38">
        <v>59902.809944000001</v>
      </c>
      <c r="M23" s="38">
        <v>53757.392564000002</v>
      </c>
      <c r="N23" s="38">
        <v>63618.525287999997</v>
      </c>
      <c r="O23" s="38">
        <v>78402.738370999999</v>
      </c>
      <c r="P23" s="38">
        <v>77602.848499999993</v>
      </c>
      <c r="Q23" s="41"/>
      <c r="R23" s="95">
        <f t="shared" si="4"/>
        <v>5.804291159029451</v>
      </c>
    </row>
    <row r="24" spans="2:25" ht="24" customHeight="1" x14ac:dyDescent="0.25">
      <c r="B24" s="109" t="s">
        <v>30</v>
      </c>
      <c r="C24" s="66">
        <f>C21/C23</f>
        <v>2.0937782159362716E-2</v>
      </c>
      <c r="D24" s="66">
        <f>D21/D23</f>
        <v>1.9534440429297781E-2</v>
      </c>
      <c r="E24" s="66">
        <f>E21/E23</f>
        <v>2.0368781206216959E-2</v>
      </c>
      <c r="F24" s="66">
        <f>F21/F23</f>
        <v>2.1138985293710427E-2</v>
      </c>
      <c r="G24" s="66">
        <f>G21/G23</f>
        <v>2.2918402949878226E-2</v>
      </c>
      <c r="H24" s="66">
        <f t="shared" ref="H24:M24" si="6">H21/H23</f>
        <v>2.4457491269380651E-2</v>
      </c>
      <c r="I24" s="66">
        <f t="shared" si="6"/>
        <v>2.5449312507990703E-2</v>
      </c>
      <c r="J24" s="66">
        <f t="shared" si="6"/>
        <v>2.6713254819389552E-2</v>
      </c>
      <c r="K24" s="66">
        <f t="shared" si="6"/>
        <v>2.5806972485981731E-2</v>
      </c>
      <c r="L24" s="66">
        <f t="shared" si="6"/>
        <v>2.6913698430961204E-2</v>
      </c>
      <c r="M24" s="66">
        <f t="shared" si="6"/>
        <v>3.1551743622622481E-2</v>
      </c>
      <c r="N24" s="66">
        <f>N21/N23</f>
        <v>2.7724566531766102E-2</v>
      </c>
      <c r="O24" s="66">
        <f>O21/O23</f>
        <v>2.6378560493812781E-2</v>
      </c>
      <c r="P24" s="66">
        <f>P21/P23</f>
        <v>2.9678784935323606E-2</v>
      </c>
      <c r="Q24" s="19"/>
      <c r="R24" s="96">
        <f t="shared" si="4"/>
        <v>2.7200054636416171</v>
      </c>
    </row>
    <row r="25" spans="2:25" ht="15" customHeight="1" x14ac:dyDescent="0.25">
      <c r="B25" s="120"/>
      <c r="C25" s="19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9"/>
      <c r="R25" s="42"/>
    </row>
    <row r="26" spans="2:25" ht="24" customHeight="1" x14ac:dyDescent="0.25">
      <c r="B26" s="115" t="s">
        <v>21</v>
      </c>
      <c r="C26" s="38">
        <v>3723.2379999999998</v>
      </c>
      <c r="D26" s="38">
        <v>4156.9676090000003</v>
      </c>
      <c r="E26" s="38">
        <v>4475.6096299999999</v>
      </c>
      <c r="F26" s="38">
        <v>4825.508973</v>
      </c>
      <c r="G26" s="38">
        <v>5157.286591</v>
      </c>
      <c r="H26" s="38">
        <v>5380.5873339999998</v>
      </c>
      <c r="I26" s="38">
        <v>5471.9852289999999</v>
      </c>
      <c r="J26" s="38">
        <v>5889.9153500000002</v>
      </c>
      <c r="K26" s="38">
        <v>6108.5441840000003</v>
      </c>
      <c r="L26" s="38">
        <v>6293.2457729999996</v>
      </c>
      <c r="M26" s="38">
        <v>6619.7952439999999</v>
      </c>
      <c r="N26" s="38">
        <v>7454.5504810000002</v>
      </c>
      <c r="O26" s="38">
        <v>8881.5167610000008</v>
      </c>
      <c r="P26" s="38">
        <v>9509.8471549999995</v>
      </c>
      <c r="Q26" s="41"/>
      <c r="R26" s="95">
        <f t="shared" si="4"/>
        <v>7.4798703109164588</v>
      </c>
    </row>
    <row r="27" spans="2:25" ht="24" customHeight="1" x14ac:dyDescent="0.25">
      <c r="B27" s="109" t="s">
        <v>29</v>
      </c>
      <c r="C27" s="66">
        <f>C21/C26</f>
        <v>0.2095776063738069</v>
      </c>
      <c r="D27" s="66">
        <f>D21/D26</f>
        <v>0.20125768244830219</v>
      </c>
      <c r="E27" s="66">
        <f>E21/E26</f>
        <v>0.20576728069109995</v>
      </c>
      <c r="F27" s="66">
        <f>F21/F26</f>
        <v>0.20721867777987862</v>
      </c>
      <c r="G27" s="66">
        <f>G21/G26</f>
        <v>0.21354523169643258</v>
      </c>
      <c r="H27" s="66">
        <f t="shared" ref="H27:M27" si="7">H21/H26</f>
        <v>0.22561164416553636</v>
      </c>
      <c r="I27" s="66">
        <f t="shared" si="7"/>
        <v>0.23272250466814992</v>
      </c>
      <c r="J27" s="66">
        <f t="shared" si="7"/>
        <v>0.24952982134115054</v>
      </c>
      <c r="K27" s="66">
        <f t="shared" si="7"/>
        <v>0.24440080926490027</v>
      </c>
      <c r="L27" s="66">
        <f t="shared" si="7"/>
        <v>0.2561803908750665</v>
      </c>
      <c r="M27" s="66">
        <f t="shared" si="7"/>
        <v>0.25622234608197803</v>
      </c>
      <c r="N27" s="66">
        <f>N21/N26</f>
        <v>0.23660662591198839</v>
      </c>
      <c r="O27" s="66">
        <f>O21/O26</f>
        <v>0.23286015583301559</v>
      </c>
      <c r="P27" s="66">
        <f>P21/P26</f>
        <v>0.24218667381936487</v>
      </c>
      <c r="Q27" s="19"/>
      <c r="R27" s="96">
        <f t="shared" si="4"/>
        <v>1.1186311864053167</v>
      </c>
    </row>
    <row r="28" spans="2:25" x14ac:dyDescent="0.25">
      <c r="B28" s="19" t="s">
        <v>108</v>
      </c>
      <c r="C28" s="33"/>
      <c r="D28" s="33"/>
      <c r="E28" s="33"/>
      <c r="F28" s="33"/>
      <c r="J28" s="10"/>
      <c r="K28" s="10"/>
      <c r="L28" s="10"/>
      <c r="M28" s="10"/>
      <c r="N28" s="10"/>
      <c r="O28" s="10"/>
      <c r="P28" s="10"/>
      <c r="S28" s="33"/>
    </row>
    <row r="29" spans="2:25" x14ac:dyDescent="0.25">
      <c r="B29" s="19" t="s">
        <v>112</v>
      </c>
      <c r="C29" s="47"/>
      <c r="D29" s="47"/>
      <c r="E29" s="47"/>
      <c r="F29" s="47"/>
      <c r="J29" s="10"/>
      <c r="K29" s="10"/>
      <c r="L29" s="10"/>
      <c r="M29" s="10"/>
      <c r="N29" s="10"/>
      <c r="O29" s="10"/>
      <c r="P29" s="10"/>
    </row>
    <row r="30" spans="2:25" x14ac:dyDescent="0.2">
      <c r="C30" s="10"/>
      <c r="D30" s="10"/>
      <c r="E30" s="10"/>
      <c r="F30" s="10"/>
      <c r="K30" s="60"/>
      <c r="L30" s="10"/>
      <c r="M30" s="10"/>
      <c r="N30" s="10"/>
      <c r="O30" s="10"/>
      <c r="P30" s="10"/>
    </row>
    <row r="31" spans="2:25" x14ac:dyDescent="0.25">
      <c r="C31" s="10"/>
      <c r="D31" s="10"/>
      <c r="E31" s="10"/>
      <c r="F31" s="10"/>
      <c r="J31" s="10"/>
      <c r="K31" s="10"/>
      <c r="L31" s="10"/>
      <c r="M31" s="10"/>
      <c r="N31" s="10"/>
      <c r="O31" s="10"/>
      <c r="P31" s="10"/>
    </row>
    <row r="32" spans="2:25" x14ac:dyDescent="0.25">
      <c r="C32" s="10"/>
      <c r="D32" s="10"/>
      <c r="E32" s="10"/>
      <c r="F32" s="10"/>
      <c r="J32" s="10"/>
      <c r="K32" s="10"/>
      <c r="L32" s="10"/>
      <c r="M32" s="10"/>
      <c r="N32" s="10"/>
      <c r="O32" s="10"/>
      <c r="P32" s="10"/>
    </row>
    <row r="33" spans="3:18" x14ac:dyDescent="0.25">
      <c r="C33" s="10"/>
      <c r="D33" s="10"/>
      <c r="E33" s="10"/>
      <c r="F33" s="10"/>
    </row>
    <row r="34" spans="3:18" x14ac:dyDescent="0.25">
      <c r="C34" s="10"/>
      <c r="D34" s="10"/>
      <c r="E34" s="10"/>
      <c r="F34" s="33"/>
      <c r="G34" s="33"/>
      <c r="H34" s="33"/>
      <c r="I34" s="33"/>
      <c r="J34" s="33"/>
      <c r="K34" s="33"/>
    </row>
    <row r="35" spans="3:18" x14ac:dyDescent="0.2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3:18" x14ac:dyDescent="0.2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3:18" x14ac:dyDescent="0.2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3:18" x14ac:dyDescent="0.25"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3:18" x14ac:dyDescent="0.25"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3:18" x14ac:dyDescent="0.25"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3:18" x14ac:dyDescent="0.25"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71"/>
    </row>
    <row r="42" spans="3:18" x14ac:dyDescent="0.25"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R42" s="71"/>
    </row>
    <row r="43" spans="3:18" x14ac:dyDescent="0.25"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3:18" x14ac:dyDescent="0.25"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3:18" x14ac:dyDescent="0.25"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52" spans="18:18" x14ac:dyDescent="0.2">
      <c r="R52" s="60" t="s">
        <v>71</v>
      </c>
    </row>
    <row r="80" spans="2:2" x14ac:dyDescent="0.25">
      <c r="B80" s="33"/>
    </row>
    <row r="81" spans="2:2" x14ac:dyDescent="0.25">
      <c r="B81" s="33"/>
    </row>
  </sheetData>
  <sortState ref="U8:W11">
    <sortCondition ref="V8:V11"/>
  </sortState>
  <mergeCells count="2">
    <mergeCell ref="R15:R16"/>
    <mergeCell ref="R1:R2"/>
  </mergeCells>
  <hyperlinks>
    <hyperlink ref="R52" location="ÍNDICE!A1" display="Voltar ao índice"/>
    <hyperlink ref="U13" location="ÍNDICE!A1" display="Voltar ao índice"/>
  </hyperlinks>
  <pageMargins left="0.31496062992125984" right="0.11811023622047245" top="0.74803149606299213" bottom="0.74803149606299213" header="0.31496062992125984" footer="0.31496062992125984"/>
  <pageSetup paperSize="9" scale="72" orientation="landscape" r:id="rId1"/>
  <ignoredErrors>
    <ignoredError sqref="O7:P7 O21:P21 C21:N21 C7:N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95"/>
  <sheetViews>
    <sheetView showGridLines="0" zoomScaleNormal="100" workbookViewId="0"/>
  </sheetViews>
  <sheetFormatPr defaultRowHeight="12.75" x14ac:dyDescent="0.25"/>
  <cols>
    <col min="1" max="1" width="2.42578125" style="50" customWidth="1"/>
    <col min="2" max="2" width="27.85546875" style="50" customWidth="1"/>
    <col min="3" max="4" width="10.7109375" style="50" customWidth="1"/>
    <col min="5" max="5" width="8.140625" style="50" customWidth="1"/>
    <col min="6" max="6" width="34.42578125" style="50" bestFit="1" customWidth="1"/>
    <col min="7" max="8" width="10.7109375" style="50" customWidth="1"/>
    <col min="9" max="10" width="9.140625" style="50"/>
    <col min="11" max="12" width="14.5703125" style="50" bestFit="1" customWidth="1"/>
    <col min="13" max="13" width="9.140625" style="50"/>
    <col min="14" max="14" width="11" style="50" bestFit="1" customWidth="1"/>
    <col min="15" max="16" width="14.5703125" style="50" bestFit="1" customWidth="1"/>
    <col min="17" max="16384" width="9.140625" style="50"/>
  </cols>
  <sheetData>
    <row r="1" spans="2:9" ht="30" customHeight="1" x14ac:dyDescent="0.25">
      <c r="B1" s="49" t="s">
        <v>68</v>
      </c>
    </row>
    <row r="2" spans="2:9" ht="20.100000000000001" customHeight="1" x14ac:dyDescent="0.25">
      <c r="B2" s="51">
        <v>2022</v>
      </c>
      <c r="F2" s="51" t="s">
        <v>113</v>
      </c>
    </row>
    <row r="3" spans="2:9" ht="30" customHeight="1" x14ac:dyDescent="0.25">
      <c r="B3" s="16" t="s">
        <v>79</v>
      </c>
      <c r="C3" s="125" t="s">
        <v>41</v>
      </c>
      <c r="D3" s="125" t="s">
        <v>42</v>
      </c>
      <c r="E3" s="52"/>
      <c r="F3" s="16" t="s">
        <v>79</v>
      </c>
      <c r="G3" s="86" t="s">
        <v>41</v>
      </c>
      <c r="H3" s="86" t="s">
        <v>42</v>
      </c>
      <c r="I3" s="52"/>
    </row>
    <row r="4" spans="2:9" ht="15.75" customHeight="1" x14ac:dyDescent="0.25">
      <c r="B4" s="121" t="s">
        <v>43</v>
      </c>
      <c r="C4" s="54">
        <v>749812.01100000006</v>
      </c>
      <c r="D4" s="55">
        <f>C4/$G$25</f>
        <v>0.32555818110824203</v>
      </c>
      <c r="E4" s="52"/>
      <c r="F4" s="121" t="s">
        <v>43</v>
      </c>
      <c r="G4" s="54">
        <v>864247.505</v>
      </c>
      <c r="H4" s="55">
        <f>G4/$G$25</f>
        <v>0.37524451679547222</v>
      </c>
      <c r="I4" s="52"/>
    </row>
    <row r="5" spans="2:9" ht="15.75" customHeight="1" x14ac:dyDescent="0.25">
      <c r="B5" s="122" t="s">
        <v>44</v>
      </c>
      <c r="C5" s="56">
        <v>258192.96400000001</v>
      </c>
      <c r="D5" s="57">
        <f t="shared" ref="D5:D25" si="0">C5/$G$25</f>
        <v>0.1121038747067841</v>
      </c>
      <c r="E5" s="52"/>
      <c r="F5" s="122" t="s">
        <v>44</v>
      </c>
      <c r="G5" s="56">
        <v>292020.29599999997</v>
      </c>
      <c r="H5" s="57">
        <f t="shared" ref="H5:H25" si="1">G5/$G$25</f>
        <v>0.12679124236174771</v>
      </c>
      <c r="I5" s="52"/>
    </row>
    <row r="6" spans="2:9" ht="15.75" customHeight="1" x14ac:dyDescent="0.25">
      <c r="B6" s="121" t="s">
        <v>45</v>
      </c>
      <c r="C6" s="54">
        <v>206189.39600000001</v>
      </c>
      <c r="D6" s="55">
        <f t="shared" si="0"/>
        <v>8.9524632495607007E-2</v>
      </c>
      <c r="E6" s="52"/>
      <c r="F6" s="121" t="s">
        <v>45</v>
      </c>
      <c r="G6" s="54">
        <v>224613.93599999999</v>
      </c>
      <c r="H6" s="55">
        <f t="shared" si="1"/>
        <v>9.7524317272803834E-2</v>
      </c>
      <c r="I6" s="52"/>
    </row>
    <row r="7" spans="2:9" ht="15.75" customHeight="1" x14ac:dyDescent="0.25">
      <c r="B7" s="122" t="s">
        <v>49</v>
      </c>
      <c r="C7" s="56">
        <v>161815.69200000001</v>
      </c>
      <c r="D7" s="57">
        <f t="shared" si="0"/>
        <v>7.0258173501426505E-2</v>
      </c>
      <c r="E7" s="52"/>
      <c r="F7" s="122" t="s">
        <v>49</v>
      </c>
      <c r="G7" s="56">
        <v>175272.69899999999</v>
      </c>
      <c r="H7" s="57">
        <f t="shared" si="1"/>
        <v>7.6101022986110031E-2</v>
      </c>
      <c r="I7" s="52"/>
    </row>
    <row r="8" spans="2:9" ht="15.75" customHeight="1" x14ac:dyDescent="0.25">
      <c r="B8" s="121" t="s">
        <v>102</v>
      </c>
      <c r="C8" s="54">
        <v>143287.21799999999</v>
      </c>
      <c r="D8" s="55">
        <f t="shared" si="0"/>
        <v>6.2213361994464179E-2</v>
      </c>
      <c r="E8" s="52"/>
      <c r="F8" s="121" t="s">
        <v>102</v>
      </c>
      <c r="G8" s="54">
        <v>146146.80600000001</v>
      </c>
      <c r="H8" s="55">
        <f t="shared" si="1"/>
        <v>6.3454956226540252E-2</v>
      </c>
      <c r="I8" s="52"/>
    </row>
    <row r="9" spans="2:9" ht="15.75" customHeight="1" x14ac:dyDescent="0.25">
      <c r="B9" s="122" t="s">
        <v>46</v>
      </c>
      <c r="C9" s="56">
        <v>87242.762000000002</v>
      </c>
      <c r="D9" s="57">
        <f t="shared" si="0"/>
        <v>3.7879621151573228E-2</v>
      </c>
      <c r="E9" s="52"/>
      <c r="F9" s="122" t="s">
        <v>46</v>
      </c>
      <c r="G9" s="56">
        <v>92531.915999999997</v>
      </c>
      <c r="H9" s="57">
        <f t="shared" si="1"/>
        <v>4.0176099909688748E-2</v>
      </c>
      <c r="I9" s="52"/>
    </row>
    <row r="10" spans="2:9" ht="15.75" customHeight="1" x14ac:dyDescent="0.25">
      <c r="B10" s="121" t="s">
        <v>51</v>
      </c>
      <c r="C10" s="54">
        <v>52597.146000000001</v>
      </c>
      <c r="D10" s="55">
        <f t="shared" si="0"/>
        <v>2.2836965708788369E-2</v>
      </c>
      <c r="E10" s="52"/>
      <c r="F10" s="121" t="s">
        <v>53</v>
      </c>
      <c r="G10" s="54">
        <v>65075.697</v>
      </c>
      <c r="H10" s="55">
        <f t="shared" si="1"/>
        <v>2.8254982900868846E-2</v>
      </c>
      <c r="I10" s="52"/>
    </row>
    <row r="11" spans="2:9" ht="15.75" customHeight="1" x14ac:dyDescent="0.25">
      <c r="B11" s="122" t="s">
        <v>53</v>
      </c>
      <c r="C11" s="56">
        <v>49163.993999999999</v>
      </c>
      <c r="D11" s="57">
        <f t="shared" si="0"/>
        <v>2.134633778580072E-2</v>
      </c>
      <c r="E11" s="52"/>
      <c r="F11" s="122" t="s">
        <v>51</v>
      </c>
      <c r="G11" s="56">
        <v>61421.4</v>
      </c>
      <c r="H11" s="57">
        <f t="shared" si="1"/>
        <v>2.6668336825457679E-2</v>
      </c>
      <c r="I11" s="52"/>
    </row>
    <row r="12" spans="2:9" ht="15.75" customHeight="1" x14ac:dyDescent="0.25">
      <c r="B12" s="121" t="s">
        <v>57</v>
      </c>
      <c r="C12" s="54">
        <v>47429.133999999998</v>
      </c>
      <c r="D12" s="55">
        <f t="shared" si="0"/>
        <v>2.0593085160086986E-2</v>
      </c>
      <c r="E12" s="52"/>
      <c r="F12" s="121" t="s">
        <v>52</v>
      </c>
      <c r="G12" s="54">
        <v>56931.267</v>
      </c>
      <c r="H12" s="55">
        <f t="shared" si="1"/>
        <v>2.4718782122453466E-2</v>
      </c>
      <c r="I12" s="52"/>
    </row>
    <row r="13" spans="2:9" ht="15.75" customHeight="1" x14ac:dyDescent="0.25">
      <c r="B13" s="122" t="s">
        <v>52</v>
      </c>
      <c r="C13" s="56">
        <v>45814.701000000001</v>
      </c>
      <c r="D13" s="57">
        <f t="shared" si="0"/>
        <v>1.9892120300508173E-2</v>
      </c>
      <c r="E13" s="52"/>
      <c r="F13" s="122" t="s">
        <v>57</v>
      </c>
      <c r="G13" s="56">
        <v>38847.031000000003</v>
      </c>
      <c r="H13" s="57">
        <f t="shared" si="1"/>
        <v>1.6866852715454159E-2</v>
      </c>
      <c r="I13" s="52"/>
    </row>
    <row r="14" spans="2:9" ht="15.75" customHeight="1" x14ac:dyDescent="0.25">
      <c r="B14" s="121" t="s">
        <v>62</v>
      </c>
      <c r="C14" s="54">
        <v>32877.841999999997</v>
      </c>
      <c r="D14" s="55">
        <f t="shared" si="0"/>
        <v>1.4275112005753354E-2</v>
      </c>
      <c r="E14" s="52"/>
      <c r="F14" s="121" t="s">
        <v>60</v>
      </c>
      <c r="G14" s="54">
        <v>30618.986000000001</v>
      </c>
      <c r="H14" s="55">
        <f t="shared" si="1"/>
        <v>1.3294347440826375E-2</v>
      </c>
      <c r="I14" s="52"/>
    </row>
    <row r="15" spans="2:9" ht="15.75" customHeight="1" x14ac:dyDescent="0.25">
      <c r="B15" s="122" t="s">
        <v>60</v>
      </c>
      <c r="C15" s="56">
        <v>27253.811000000002</v>
      </c>
      <c r="D15" s="57">
        <f t="shared" si="0"/>
        <v>1.1833234207057532E-2</v>
      </c>
      <c r="E15" s="52"/>
      <c r="F15" s="122" t="s">
        <v>62</v>
      </c>
      <c r="G15" s="56">
        <v>18140.394</v>
      </c>
      <c r="H15" s="57">
        <f t="shared" si="1"/>
        <v>7.8763124471033143E-3</v>
      </c>
      <c r="I15" s="52"/>
    </row>
    <row r="16" spans="2:9" ht="15.75" customHeight="1" x14ac:dyDescent="0.25">
      <c r="B16" s="121" t="s">
        <v>66</v>
      </c>
      <c r="C16" s="54">
        <v>13857.198</v>
      </c>
      <c r="D16" s="55">
        <f t="shared" si="0"/>
        <v>6.0166069760874625E-3</v>
      </c>
      <c r="E16" s="52"/>
      <c r="F16" s="121" t="s">
        <v>66</v>
      </c>
      <c r="G16" s="54">
        <v>17964.839</v>
      </c>
      <c r="H16" s="55">
        <f t="shared" si="1"/>
        <v>7.8000888528610268E-3</v>
      </c>
      <c r="I16" s="52"/>
    </row>
    <row r="17" spans="2:9" ht="15.75" customHeight="1" x14ac:dyDescent="0.25">
      <c r="B17" s="122" t="s">
        <v>63</v>
      </c>
      <c r="C17" s="56">
        <v>13473.888999999999</v>
      </c>
      <c r="D17" s="57">
        <f t="shared" si="0"/>
        <v>5.8501794195643386E-3</v>
      </c>
      <c r="E17" s="52"/>
      <c r="F17" s="122" t="s">
        <v>63</v>
      </c>
      <c r="G17" s="56">
        <v>14260.207</v>
      </c>
      <c r="H17" s="57">
        <f t="shared" si="1"/>
        <v>6.1915880047792686E-3</v>
      </c>
      <c r="I17" s="52"/>
    </row>
    <row r="18" spans="2:9" ht="15.75" customHeight="1" x14ac:dyDescent="0.25">
      <c r="B18" s="121" t="s">
        <v>59</v>
      </c>
      <c r="C18" s="54">
        <v>13122.807000000001</v>
      </c>
      <c r="D18" s="55">
        <f t="shared" si="0"/>
        <v>5.697744388299091E-3</v>
      </c>
      <c r="E18" s="52"/>
      <c r="F18" s="121" t="s">
        <v>64</v>
      </c>
      <c r="G18" s="54">
        <v>14084.782999999999</v>
      </c>
      <c r="H18" s="55">
        <f t="shared" si="1"/>
        <v>6.1154212889559705E-3</v>
      </c>
      <c r="I18" s="52"/>
    </row>
    <row r="19" spans="2:9" ht="15.75" customHeight="1" x14ac:dyDescent="0.25">
      <c r="B19" s="122" t="s">
        <v>54</v>
      </c>
      <c r="C19" s="56">
        <v>11894.374</v>
      </c>
      <c r="D19" s="57">
        <f t="shared" si="0"/>
        <v>5.1643754808579148E-3</v>
      </c>
      <c r="E19" s="52"/>
      <c r="F19" s="122" t="s">
        <v>59</v>
      </c>
      <c r="G19" s="56">
        <v>14003.347</v>
      </c>
      <c r="H19" s="57">
        <f t="shared" si="1"/>
        <v>6.0800628849189738E-3</v>
      </c>
      <c r="I19" s="52"/>
    </row>
    <row r="20" spans="2:9" ht="15.75" customHeight="1" x14ac:dyDescent="0.25">
      <c r="B20" s="121" t="s">
        <v>48</v>
      </c>
      <c r="C20" s="54">
        <v>10822.036</v>
      </c>
      <c r="D20" s="55">
        <f t="shared" si="0"/>
        <v>4.6987809002274243E-3</v>
      </c>
      <c r="E20" s="52"/>
      <c r="F20" s="121" t="s">
        <v>54</v>
      </c>
      <c r="G20" s="54">
        <v>13105.599</v>
      </c>
      <c r="H20" s="55">
        <f t="shared" si="1"/>
        <v>5.6902729086504263E-3</v>
      </c>
      <c r="I20" s="52"/>
    </row>
    <row r="21" spans="2:9" ht="15.75" customHeight="1" x14ac:dyDescent="0.25">
      <c r="B21" s="122" t="s">
        <v>64</v>
      </c>
      <c r="C21" s="56">
        <v>10261.880999999999</v>
      </c>
      <c r="D21" s="57">
        <f t="shared" si="0"/>
        <v>4.4555692148138017E-3</v>
      </c>
      <c r="E21" s="52"/>
      <c r="F21" s="122" t="s">
        <v>92</v>
      </c>
      <c r="G21" s="56">
        <v>12402.79</v>
      </c>
      <c r="H21" s="57">
        <f t="shared" si="1"/>
        <v>5.3851227958890266E-3</v>
      </c>
      <c r="I21" s="52"/>
    </row>
    <row r="22" spans="2:9" ht="15.75" customHeight="1" x14ac:dyDescent="0.25">
      <c r="B22" s="121" t="s">
        <v>65</v>
      </c>
      <c r="C22" s="54">
        <v>7871.7179999999998</v>
      </c>
      <c r="D22" s="55">
        <f t="shared" si="0"/>
        <v>3.4177929356709233E-3</v>
      </c>
      <c r="E22" s="52"/>
      <c r="F22" s="121" t="s">
        <v>48</v>
      </c>
      <c r="G22" s="54">
        <v>10792.64</v>
      </c>
      <c r="H22" s="55">
        <f t="shared" si="1"/>
        <v>4.6860175566806935E-3</v>
      </c>
      <c r="I22" s="52"/>
    </row>
    <row r="23" spans="2:9" ht="15.75" customHeight="1" x14ac:dyDescent="0.25">
      <c r="B23" s="122" t="s">
        <v>85</v>
      </c>
      <c r="C23" s="56">
        <v>6966.3389999999999</v>
      </c>
      <c r="D23" s="57">
        <f t="shared" si="0"/>
        <v>3.0246896829496236E-3</v>
      </c>
      <c r="E23" s="52"/>
      <c r="F23" s="122" t="s">
        <v>111</v>
      </c>
      <c r="G23" s="56">
        <v>10491.433000000001</v>
      </c>
      <c r="H23" s="57">
        <f t="shared" si="1"/>
        <v>4.5552375723399655E-3</v>
      </c>
      <c r="I23" s="52"/>
    </row>
    <row r="24" spans="2:9" ht="15.75" customHeight="1" x14ac:dyDescent="0.25">
      <c r="B24" s="123" t="s">
        <v>67</v>
      </c>
      <c r="C24" s="54">
        <f>C25-SUM(C4:C23)</f>
        <v>118204.46400000108</v>
      </c>
      <c r="D24" s="55">
        <f t="shared" si="0"/>
        <v>5.132277122020526E-2</v>
      </c>
      <c r="E24" s="52"/>
      <c r="F24" s="123" t="s">
        <v>67</v>
      </c>
      <c r="G24" s="54">
        <f>G25-SUM(G4:G23)</f>
        <v>130184.68000000017</v>
      </c>
      <c r="H24" s="55">
        <f t="shared" si="1"/>
        <v>5.6524418130398005E-2</v>
      </c>
      <c r="I24" s="52"/>
    </row>
    <row r="25" spans="2:9" ht="21.95" customHeight="1" x14ac:dyDescent="0.25">
      <c r="B25" s="124" t="s">
        <v>16</v>
      </c>
      <c r="C25" s="65">
        <v>2068151.3770000015</v>
      </c>
      <c r="D25" s="70">
        <f t="shared" si="0"/>
        <v>0.89796321034476811</v>
      </c>
      <c r="E25" s="52"/>
      <c r="F25" s="124" t="s">
        <v>16</v>
      </c>
      <c r="G25" s="65">
        <v>2303158.2510000002</v>
      </c>
      <c r="H25" s="70">
        <f t="shared" si="1"/>
        <v>1</v>
      </c>
      <c r="I25" s="52"/>
    </row>
    <row r="26" spans="2:9" ht="20.25" customHeight="1" x14ac:dyDescent="0.2">
      <c r="B26" s="58"/>
      <c r="C26" s="54"/>
      <c r="D26" s="54"/>
      <c r="F26" s="53"/>
      <c r="G26" s="54"/>
      <c r="H26" s="60" t="s">
        <v>71</v>
      </c>
      <c r="I26" s="52"/>
    </row>
    <row r="27" spans="2:9" ht="30" customHeight="1" x14ac:dyDescent="0.25">
      <c r="B27" s="49" t="s">
        <v>69</v>
      </c>
      <c r="G27" s="52"/>
      <c r="I27" s="52"/>
    </row>
    <row r="28" spans="2:9" ht="20.100000000000001" customHeight="1" x14ac:dyDescent="0.25">
      <c r="B28" s="51">
        <v>2022</v>
      </c>
      <c r="F28" s="51" t="s">
        <v>113</v>
      </c>
    </row>
    <row r="29" spans="2:9" ht="30" customHeight="1" x14ac:dyDescent="0.25">
      <c r="B29" s="16" t="s">
        <v>80</v>
      </c>
      <c r="C29" s="125" t="s">
        <v>41</v>
      </c>
      <c r="D29" s="125" t="s">
        <v>42</v>
      </c>
      <c r="E29" s="52"/>
      <c r="F29" s="16" t="s">
        <v>80</v>
      </c>
      <c r="G29" s="86" t="s">
        <v>41</v>
      </c>
      <c r="H29" s="86" t="s">
        <v>42</v>
      </c>
      <c r="I29" s="52"/>
    </row>
    <row r="30" spans="2:9" ht="15.95" customHeight="1" x14ac:dyDescent="0.25">
      <c r="B30" s="121" t="s">
        <v>43</v>
      </c>
      <c r="C30" s="54">
        <v>1173743.0730000001</v>
      </c>
      <c r="D30" s="55">
        <f>C30/$G$51</f>
        <v>0.44944347690579106</v>
      </c>
      <c r="E30" s="52"/>
      <c r="F30" s="121" t="s">
        <v>43</v>
      </c>
      <c r="G30" s="54">
        <v>1420769.5149999999</v>
      </c>
      <c r="H30" s="55">
        <f>G30/$G$51</f>
        <v>0.54403353288488743</v>
      </c>
      <c r="I30" s="52"/>
    </row>
    <row r="31" spans="2:9" ht="15.95" customHeight="1" x14ac:dyDescent="0.25">
      <c r="B31" s="122" t="s">
        <v>45</v>
      </c>
      <c r="C31" s="56">
        <v>188325.11600000001</v>
      </c>
      <c r="D31" s="57">
        <f t="shared" ref="D31:D49" si="2">C31/$G$51</f>
        <v>7.2112455332655603E-2</v>
      </c>
      <c r="E31" s="52"/>
      <c r="F31" s="122" t="s">
        <v>45</v>
      </c>
      <c r="G31" s="56">
        <v>224409.68700000001</v>
      </c>
      <c r="H31" s="57">
        <f t="shared" ref="H31:H49" si="3">G31/$G$51</f>
        <v>8.592976801884844E-2</v>
      </c>
      <c r="I31" s="52"/>
    </row>
    <row r="32" spans="2:9" ht="15.95" customHeight="1" x14ac:dyDescent="0.25">
      <c r="B32" s="121" t="s">
        <v>44</v>
      </c>
      <c r="C32" s="54">
        <v>134521.68400000001</v>
      </c>
      <c r="D32" s="55">
        <f t="shared" si="2"/>
        <v>5.1510330298820108E-2</v>
      </c>
      <c r="E32" s="52"/>
      <c r="F32" s="121" t="s">
        <v>44</v>
      </c>
      <c r="G32" s="54">
        <v>167635.75</v>
      </c>
      <c r="H32" s="55">
        <f t="shared" si="3"/>
        <v>6.4190192953505046E-2</v>
      </c>
      <c r="I32" s="52"/>
    </row>
    <row r="33" spans="2:9" ht="15.95" customHeight="1" x14ac:dyDescent="0.25">
      <c r="B33" s="122" t="s">
        <v>47</v>
      </c>
      <c r="C33" s="56">
        <v>112333.89200000001</v>
      </c>
      <c r="D33" s="57">
        <f t="shared" si="2"/>
        <v>4.3014298577112565E-2</v>
      </c>
      <c r="E33" s="52"/>
      <c r="F33" s="122" t="s">
        <v>47</v>
      </c>
      <c r="G33" s="56">
        <v>143520.20000000001</v>
      </c>
      <c r="H33" s="57">
        <f t="shared" si="3"/>
        <v>5.4955994355175647E-2</v>
      </c>
      <c r="I33" s="52"/>
    </row>
    <row r="34" spans="2:9" ht="15.95" customHeight="1" x14ac:dyDescent="0.25">
      <c r="B34" s="121" t="s">
        <v>49</v>
      </c>
      <c r="C34" s="54">
        <v>102064.462</v>
      </c>
      <c r="D34" s="55">
        <f t="shared" si="2"/>
        <v>3.9081982867471193E-2</v>
      </c>
      <c r="E34" s="52"/>
      <c r="F34" s="121" t="s">
        <v>49</v>
      </c>
      <c r="G34" s="54">
        <v>110304.086</v>
      </c>
      <c r="H34" s="55">
        <f t="shared" si="3"/>
        <v>4.2237056021165023E-2</v>
      </c>
      <c r="I34" s="52"/>
    </row>
    <row r="35" spans="2:9" ht="15.95" customHeight="1" x14ac:dyDescent="0.25">
      <c r="B35" s="122" t="s">
        <v>46</v>
      </c>
      <c r="C35" s="56">
        <v>84842.948000000004</v>
      </c>
      <c r="D35" s="57">
        <f t="shared" si="2"/>
        <v>3.2487611997227293E-2</v>
      </c>
      <c r="E35" s="52"/>
      <c r="F35" s="122" t="s">
        <v>46</v>
      </c>
      <c r="G35" s="56">
        <v>102984.512</v>
      </c>
      <c r="H35" s="57">
        <f t="shared" si="3"/>
        <v>3.9434283537387198E-2</v>
      </c>
      <c r="I35" s="52"/>
    </row>
    <row r="36" spans="2:9" ht="15.95" customHeight="1" x14ac:dyDescent="0.25">
      <c r="B36" s="121" t="s">
        <v>50</v>
      </c>
      <c r="C36" s="54">
        <v>78286.759999999995</v>
      </c>
      <c r="D36" s="55">
        <f t="shared" si="2"/>
        <v>2.997715123477385E-2</v>
      </c>
      <c r="E36" s="52"/>
      <c r="F36" s="121" t="s">
        <v>50</v>
      </c>
      <c r="G36" s="54">
        <v>67313.481</v>
      </c>
      <c r="H36" s="55">
        <f t="shared" si="3"/>
        <v>2.5775321396313708E-2</v>
      </c>
      <c r="I36" s="52"/>
    </row>
    <row r="37" spans="2:9" ht="15.95" customHeight="1" x14ac:dyDescent="0.25">
      <c r="B37" s="122" t="s">
        <v>52</v>
      </c>
      <c r="C37" s="56">
        <v>62672.599000000002</v>
      </c>
      <c r="D37" s="57">
        <f t="shared" si="2"/>
        <v>2.3998259456635279E-2</v>
      </c>
      <c r="E37" s="52"/>
      <c r="F37" s="122" t="s">
        <v>52</v>
      </c>
      <c r="G37" s="56">
        <v>62560.936999999998</v>
      </c>
      <c r="H37" s="57">
        <f t="shared" si="3"/>
        <v>2.3955502435381911E-2</v>
      </c>
      <c r="I37" s="52"/>
    </row>
    <row r="38" spans="2:9" ht="15.95" customHeight="1" x14ac:dyDescent="0.25">
      <c r="B38" s="121" t="s">
        <v>61</v>
      </c>
      <c r="C38" s="54">
        <v>35179.692999999999</v>
      </c>
      <c r="D38" s="55">
        <f t="shared" si="2"/>
        <v>1.3470821598108224E-2</v>
      </c>
      <c r="E38" s="52"/>
      <c r="F38" s="121" t="s">
        <v>51</v>
      </c>
      <c r="G38" s="54">
        <v>38485.574999999997</v>
      </c>
      <c r="H38" s="55">
        <f t="shared" si="3"/>
        <v>1.473669241302401E-2</v>
      </c>
      <c r="I38" s="52"/>
    </row>
    <row r="39" spans="2:9" ht="15.95" customHeight="1" x14ac:dyDescent="0.25">
      <c r="B39" s="122" t="s">
        <v>51</v>
      </c>
      <c r="C39" s="56">
        <v>32857.142</v>
      </c>
      <c r="D39" s="57">
        <f t="shared" si="2"/>
        <v>1.2581482678251594E-2</v>
      </c>
      <c r="E39" s="52"/>
      <c r="F39" s="122" t="s">
        <v>61</v>
      </c>
      <c r="G39" s="56">
        <v>30251.194</v>
      </c>
      <c r="H39" s="57">
        <f t="shared" si="3"/>
        <v>1.158362688110331E-2</v>
      </c>
      <c r="I39" s="52"/>
    </row>
    <row r="40" spans="2:9" ht="15.95" customHeight="1" x14ac:dyDescent="0.25">
      <c r="B40" s="121" t="s">
        <v>56</v>
      </c>
      <c r="C40" s="54">
        <v>29256.344000000001</v>
      </c>
      <c r="D40" s="55">
        <f t="shared" si="2"/>
        <v>1.1202684191612586E-2</v>
      </c>
      <c r="E40" s="52"/>
      <c r="F40" s="121" t="s">
        <v>56</v>
      </c>
      <c r="G40" s="54">
        <v>23414.224999999999</v>
      </c>
      <c r="H40" s="55">
        <f t="shared" si="3"/>
        <v>8.9656509462139287E-3</v>
      </c>
      <c r="I40" s="52"/>
    </row>
    <row r="41" spans="2:9" ht="15.95" customHeight="1" x14ac:dyDescent="0.25">
      <c r="B41" s="122" t="s">
        <v>55</v>
      </c>
      <c r="C41" s="56">
        <v>23023.573</v>
      </c>
      <c r="D41" s="57">
        <f t="shared" si="2"/>
        <v>8.8160645527526737E-3</v>
      </c>
      <c r="E41" s="52"/>
      <c r="F41" s="122" t="s">
        <v>55</v>
      </c>
      <c r="G41" s="56">
        <v>19559.667000000001</v>
      </c>
      <c r="H41" s="57">
        <f t="shared" si="3"/>
        <v>7.4896840252529984E-3</v>
      </c>
      <c r="I41" s="52"/>
    </row>
    <row r="42" spans="2:9" ht="15.95" customHeight="1" x14ac:dyDescent="0.25">
      <c r="B42" s="121" t="s">
        <v>57</v>
      </c>
      <c r="C42" s="54">
        <v>14328.449000000001</v>
      </c>
      <c r="D42" s="55">
        <f t="shared" si="2"/>
        <v>5.4865737531192274E-3</v>
      </c>
      <c r="E42" s="52"/>
      <c r="F42" s="121" t="s">
        <v>101</v>
      </c>
      <c r="G42" s="54">
        <v>17358.013999999999</v>
      </c>
      <c r="H42" s="55">
        <f t="shared" si="3"/>
        <v>6.6466387268207519E-3</v>
      </c>
      <c r="I42" s="52"/>
    </row>
    <row r="43" spans="2:9" ht="15.95" customHeight="1" x14ac:dyDescent="0.25">
      <c r="B43" s="122" t="s">
        <v>58</v>
      </c>
      <c r="C43" s="56">
        <v>11086.19</v>
      </c>
      <c r="D43" s="57">
        <f t="shared" si="2"/>
        <v>4.2450651201740566E-3</v>
      </c>
      <c r="E43" s="52"/>
      <c r="F43" s="122" t="s">
        <v>57</v>
      </c>
      <c r="G43" s="56">
        <v>16353.895</v>
      </c>
      <c r="H43" s="57">
        <f t="shared" si="3"/>
        <v>6.2621468009739058E-3</v>
      </c>
      <c r="I43" s="52"/>
    </row>
    <row r="44" spans="2:9" ht="15.95" customHeight="1" x14ac:dyDescent="0.25">
      <c r="B44" s="121" t="s">
        <v>70</v>
      </c>
      <c r="C44" s="54">
        <v>9950.1849999999995</v>
      </c>
      <c r="D44" s="55">
        <f t="shared" si="2"/>
        <v>3.8100721061770631E-3</v>
      </c>
      <c r="E44" s="52"/>
      <c r="F44" s="121" t="s">
        <v>58</v>
      </c>
      <c r="G44" s="54">
        <v>16074.659</v>
      </c>
      <c r="H44" s="55">
        <f t="shared" si="3"/>
        <v>6.15522323174977E-3</v>
      </c>
      <c r="I44" s="52"/>
    </row>
    <row r="45" spans="2:9" ht="15.95" customHeight="1" x14ac:dyDescent="0.25">
      <c r="B45" s="122" t="s">
        <v>48</v>
      </c>
      <c r="C45" s="56">
        <v>8235.0920000000006</v>
      </c>
      <c r="D45" s="57">
        <f t="shared" si="2"/>
        <v>3.1533377842725423E-3</v>
      </c>
      <c r="E45" s="52"/>
      <c r="F45" s="122" t="s">
        <v>100</v>
      </c>
      <c r="G45" s="56">
        <v>15567.601000000001</v>
      </c>
      <c r="H45" s="57">
        <f t="shared" si="3"/>
        <v>5.9610632696974137E-3</v>
      </c>
      <c r="I45" s="52"/>
    </row>
    <row r="46" spans="2:9" ht="15.95" customHeight="1" x14ac:dyDescent="0.25">
      <c r="B46" s="121" t="s">
        <v>65</v>
      </c>
      <c r="C46" s="54">
        <v>7043.0720000000001</v>
      </c>
      <c r="D46" s="55">
        <f t="shared" si="2"/>
        <v>2.6968958033440284E-3</v>
      </c>
      <c r="E46" s="52"/>
      <c r="F46" s="121" t="s">
        <v>70</v>
      </c>
      <c r="G46" s="54">
        <v>12589.358</v>
      </c>
      <c r="H46" s="55">
        <f t="shared" si="3"/>
        <v>4.820650244239384E-3</v>
      </c>
      <c r="I46" s="52"/>
    </row>
    <row r="47" spans="2:9" ht="15.95" customHeight="1" x14ac:dyDescent="0.25">
      <c r="B47" s="122" t="s">
        <v>101</v>
      </c>
      <c r="C47" s="56">
        <v>6960.7709999999997</v>
      </c>
      <c r="D47" s="57">
        <f t="shared" si="2"/>
        <v>2.6653815406031366E-3</v>
      </c>
      <c r="E47" s="52"/>
      <c r="F47" s="122" t="s">
        <v>65</v>
      </c>
      <c r="G47" s="56">
        <v>10942.348</v>
      </c>
      <c r="H47" s="57">
        <f t="shared" si="3"/>
        <v>4.189985903868358E-3</v>
      </c>
      <c r="I47" s="52"/>
    </row>
    <row r="48" spans="2:9" ht="15.95" customHeight="1" x14ac:dyDescent="0.25">
      <c r="B48" s="121" t="s">
        <v>100</v>
      </c>
      <c r="C48" s="54">
        <v>6923.4009999999998</v>
      </c>
      <c r="D48" s="55">
        <f t="shared" si="2"/>
        <v>2.6510720182567845E-3</v>
      </c>
      <c r="E48" s="52"/>
      <c r="F48" s="121" t="s">
        <v>48</v>
      </c>
      <c r="G48" s="54">
        <v>10761.419</v>
      </c>
      <c r="H48" s="55">
        <f t="shared" si="3"/>
        <v>4.1207055300764624E-3</v>
      </c>
      <c r="I48" s="52"/>
    </row>
    <row r="49" spans="2:9" ht="15.95" customHeight="1" x14ac:dyDescent="0.25">
      <c r="B49" s="122" t="s">
        <v>93</v>
      </c>
      <c r="C49" s="56">
        <v>6847.5709999999999</v>
      </c>
      <c r="D49" s="57">
        <f t="shared" si="2"/>
        <v>2.6220355965408662E-3</v>
      </c>
      <c r="E49" s="52"/>
      <c r="F49" s="122" t="s">
        <v>93</v>
      </c>
      <c r="G49" s="56">
        <v>8655.3240000000005</v>
      </c>
      <c r="H49" s="57">
        <f t="shared" si="3"/>
        <v>3.3142507945656172E-3</v>
      </c>
      <c r="I49" s="52"/>
    </row>
    <row r="50" spans="2:9" ht="15.95" customHeight="1" x14ac:dyDescent="0.25">
      <c r="B50" s="123" t="s">
        <v>67</v>
      </c>
      <c r="C50" s="54">
        <f>C51-SUM(C30:C49)</f>
        <v>77047.033999999054</v>
      </c>
      <c r="D50" s="55">
        <f>C50/$G$51</f>
        <v>2.9502441925157389E-2</v>
      </c>
      <c r="E50" s="52"/>
      <c r="F50" s="123" t="s">
        <v>67</v>
      </c>
      <c r="G50" s="54">
        <f>G51-SUM(G30:G49)</f>
        <v>92036.240999999922</v>
      </c>
      <c r="H50" s="55">
        <f>G50/$G$51</f>
        <v>3.5242029629749545E-2</v>
      </c>
      <c r="I50" s="52"/>
    </row>
    <row r="51" spans="2:9" ht="21.95" customHeight="1" x14ac:dyDescent="0.25">
      <c r="B51" s="124" t="s">
        <v>16</v>
      </c>
      <c r="C51" s="65">
        <v>2205529.051</v>
      </c>
      <c r="D51" s="70">
        <f>SUM(D30:D50)</f>
        <v>0.84452949533885691</v>
      </c>
      <c r="E51" s="52"/>
      <c r="F51" s="124" t="s">
        <v>16</v>
      </c>
      <c r="G51" s="65">
        <v>2611547.6880000001</v>
      </c>
      <c r="H51" s="70">
        <f>SUM(H30:H50)</f>
        <v>0.99999999999999956</v>
      </c>
      <c r="I51" s="52"/>
    </row>
    <row r="52" spans="2:9" x14ac:dyDescent="0.25">
      <c r="G52" s="52"/>
      <c r="H52" s="52"/>
      <c r="I52" s="52"/>
    </row>
    <row r="53" spans="2:9" x14ac:dyDescent="0.2">
      <c r="B53" s="19" t="s">
        <v>108</v>
      </c>
      <c r="G53" s="52"/>
      <c r="H53" s="60" t="s">
        <v>71</v>
      </c>
      <c r="I53" s="52"/>
    </row>
    <row r="54" spans="2:9" x14ac:dyDescent="0.25">
      <c r="G54" s="52"/>
      <c r="I54" s="52"/>
    </row>
    <row r="58" spans="2:9" x14ac:dyDescent="0.25">
      <c r="G58" s="59"/>
      <c r="H58" s="59"/>
    </row>
    <row r="59" spans="2:9" x14ac:dyDescent="0.25">
      <c r="G59" s="54"/>
      <c r="H59" s="54"/>
    </row>
    <row r="60" spans="2:9" x14ac:dyDescent="0.25">
      <c r="G60" s="59"/>
      <c r="H60" s="59"/>
    </row>
    <row r="61" spans="2:9" x14ac:dyDescent="0.25">
      <c r="G61" s="59"/>
      <c r="H61" s="59"/>
    </row>
    <row r="62" spans="2:9" x14ac:dyDescent="0.25">
      <c r="G62" s="59"/>
      <c r="H62" s="59"/>
    </row>
    <row r="63" spans="2:9" x14ac:dyDescent="0.25">
      <c r="G63" s="59"/>
      <c r="H63" s="59"/>
    </row>
    <row r="64" spans="2:9" x14ac:dyDescent="0.25">
      <c r="G64" s="59"/>
      <c r="H64" s="59"/>
    </row>
    <row r="65" spans="7:8" x14ac:dyDescent="0.25">
      <c r="G65" s="59"/>
      <c r="H65" s="59"/>
    </row>
    <row r="66" spans="7:8" x14ac:dyDescent="0.25">
      <c r="G66" s="59"/>
      <c r="H66" s="59"/>
    </row>
    <row r="67" spans="7:8" x14ac:dyDescent="0.25">
      <c r="G67" s="59"/>
      <c r="H67" s="59"/>
    </row>
    <row r="68" spans="7:8" x14ac:dyDescent="0.25">
      <c r="G68" s="59"/>
      <c r="H68" s="59"/>
    </row>
    <row r="69" spans="7:8" x14ac:dyDescent="0.25">
      <c r="G69" s="59"/>
      <c r="H69" s="59"/>
    </row>
    <row r="70" spans="7:8" x14ac:dyDescent="0.25">
      <c r="G70" s="59"/>
      <c r="H70" s="59"/>
    </row>
    <row r="71" spans="7:8" x14ac:dyDescent="0.25">
      <c r="G71" s="59"/>
      <c r="H71" s="59"/>
    </row>
    <row r="72" spans="7:8" x14ac:dyDescent="0.25">
      <c r="G72" s="59"/>
      <c r="H72" s="59"/>
    </row>
    <row r="73" spans="7:8" x14ac:dyDescent="0.25">
      <c r="G73" s="59"/>
      <c r="H73" s="59"/>
    </row>
    <row r="74" spans="7:8" x14ac:dyDescent="0.25">
      <c r="G74" s="59"/>
      <c r="H74" s="59"/>
    </row>
    <row r="75" spans="7:8" x14ac:dyDescent="0.25">
      <c r="G75" s="59"/>
      <c r="H75" s="59"/>
    </row>
    <row r="76" spans="7:8" x14ac:dyDescent="0.25">
      <c r="G76" s="59"/>
      <c r="H76" s="59"/>
    </row>
    <row r="77" spans="7:8" x14ac:dyDescent="0.25">
      <c r="G77" s="59"/>
      <c r="H77" s="59"/>
    </row>
    <row r="78" spans="7:8" x14ac:dyDescent="0.25">
      <c r="G78" s="59"/>
      <c r="H78" s="59"/>
    </row>
    <row r="79" spans="7:8" x14ac:dyDescent="0.25">
      <c r="G79" s="59"/>
      <c r="H79" s="59"/>
    </row>
    <row r="80" spans="7:8" x14ac:dyDescent="0.25">
      <c r="G80" s="59"/>
      <c r="H80" s="59"/>
    </row>
    <row r="81" spans="7:8" x14ac:dyDescent="0.25">
      <c r="G81" s="59"/>
      <c r="H81" s="59"/>
    </row>
    <row r="82" spans="7:8" x14ac:dyDescent="0.25">
      <c r="G82" s="59"/>
      <c r="H82" s="59"/>
    </row>
    <row r="83" spans="7:8" x14ac:dyDescent="0.25">
      <c r="G83" s="59"/>
      <c r="H83" s="59"/>
    </row>
    <row r="84" spans="7:8" x14ac:dyDescent="0.25">
      <c r="G84" s="59"/>
      <c r="H84" s="59"/>
    </row>
    <row r="85" spans="7:8" x14ac:dyDescent="0.25">
      <c r="G85" s="59"/>
      <c r="H85" s="59"/>
    </row>
    <row r="86" spans="7:8" x14ac:dyDescent="0.25">
      <c r="G86" s="59"/>
      <c r="H86" s="59"/>
    </row>
    <row r="87" spans="7:8" x14ac:dyDescent="0.25">
      <c r="G87" s="59"/>
      <c r="H87" s="59"/>
    </row>
    <row r="88" spans="7:8" x14ac:dyDescent="0.25">
      <c r="G88" s="59"/>
      <c r="H88" s="59"/>
    </row>
    <row r="89" spans="7:8" x14ac:dyDescent="0.25">
      <c r="G89" s="59"/>
      <c r="H89" s="59"/>
    </row>
    <row r="90" spans="7:8" x14ac:dyDescent="0.25">
      <c r="G90" s="59"/>
      <c r="H90" s="59"/>
    </row>
    <row r="91" spans="7:8" x14ac:dyDescent="0.25">
      <c r="G91" s="59"/>
      <c r="H91" s="59"/>
    </row>
    <row r="92" spans="7:8" x14ac:dyDescent="0.25">
      <c r="G92" s="59"/>
      <c r="H92" s="59"/>
    </row>
    <row r="93" spans="7:8" x14ac:dyDescent="0.25">
      <c r="G93" s="59"/>
      <c r="H93" s="59"/>
    </row>
    <row r="94" spans="7:8" x14ac:dyDescent="0.25">
      <c r="G94" s="59"/>
      <c r="H94" s="59"/>
    </row>
    <row r="95" spans="7:8" x14ac:dyDescent="0.25">
      <c r="G95" s="59"/>
      <c r="H95" s="59"/>
    </row>
    <row r="96" spans="7:8" x14ac:dyDescent="0.25">
      <c r="G96" s="59"/>
      <c r="H96" s="59"/>
    </row>
    <row r="97" spans="7:8" x14ac:dyDescent="0.25">
      <c r="G97" s="59"/>
      <c r="H97" s="59"/>
    </row>
    <row r="98" spans="7:8" x14ac:dyDescent="0.25">
      <c r="G98" s="59"/>
      <c r="H98" s="59"/>
    </row>
    <row r="99" spans="7:8" x14ac:dyDescent="0.25">
      <c r="G99" s="59"/>
      <c r="H99" s="59"/>
    </row>
    <row r="100" spans="7:8" x14ac:dyDescent="0.25">
      <c r="G100" s="59"/>
      <c r="H100" s="59"/>
    </row>
    <row r="101" spans="7:8" x14ac:dyDescent="0.25">
      <c r="G101" s="59"/>
      <c r="H101" s="59"/>
    </row>
    <row r="102" spans="7:8" x14ac:dyDescent="0.25">
      <c r="G102" s="59"/>
      <c r="H102" s="59"/>
    </row>
    <row r="103" spans="7:8" x14ac:dyDescent="0.25">
      <c r="G103" s="59"/>
      <c r="H103" s="59"/>
    </row>
    <row r="104" spans="7:8" x14ac:dyDescent="0.25">
      <c r="G104" s="59"/>
      <c r="H104" s="59"/>
    </row>
    <row r="105" spans="7:8" x14ac:dyDescent="0.25">
      <c r="G105" s="59"/>
      <c r="H105" s="59"/>
    </row>
    <row r="106" spans="7:8" x14ac:dyDescent="0.25">
      <c r="G106" s="59"/>
      <c r="H106" s="59"/>
    </row>
    <row r="107" spans="7:8" x14ac:dyDescent="0.25">
      <c r="G107" s="59"/>
      <c r="H107" s="59"/>
    </row>
    <row r="108" spans="7:8" x14ac:dyDescent="0.25">
      <c r="G108" s="59"/>
      <c r="H108" s="59"/>
    </row>
    <row r="109" spans="7:8" x14ac:dyDescent="0.25">
      <c r="G109" s="59"/>
      <c r="H109" s="59"/>
    </row>
    <row r="110" spans="7:8" x14ac:dyDescent="0.25">
      <c r="G110" s="59"/>
      <c r="H110" s="59"/>
    </row>
    <row r="111" spans="7:8" x14ac:dyDescent="0.25">
      <c r="G111" s="59"/>
      <c r="H111" s="59"/>
    </row>
    <row r="112" spans="7:8" x14ac:dyDescent="0.25">
      <c r="G112" s="59"/>
      <c r="H112" s="59"/>
    </row>
    <row r="113" spans="7:8" x14ac:dyDescent="0.25">
      <c r="G113" s="59"/>
      <c r="H113" s="59"/>
    </row>
    <row r="114" spans="7:8" x14ac:dyDescent="0.25">
      <c r="G114" s="59"/>
      <c r="H114" s="59"/>
    </row>
    <row r="115" spans="7:8" x14ac:dyDescent="0.25">
      <c r="G115" s="59"/>
      <c r="H115" s="59"/>
    </row>
    <row r="116" spans="7:8" x14ac:dyDescent="0.25">
      <c r="G116" s="59"/>
      <c r="H116" s="59"/>
    </row>
    <row r="117" spans="7:8" x14ac:dyDescent="0.25">
      <c r="G117" s="59"/>
      <c r="H117" s="59"/>
    </row>
    <row r="118" spans="7:8" x14ac:dyDescent="0.25">
      <c r="G118" s="59"/>
      <c r="H118" s="59"/>
    </row>
    <row r="119" spans="7:8" x14ac:dyDescent="0.25">
      <c r="G119" s="59"/>
      <c r="H119" s="59"/>
    </row>
    <row r="120" spans="7:8" x14ac:dyDescent="0.25">
      <c r="G120" s="59"/>
      <c r="H120" s="59"/>
    </row>
    <row r="121" spans="7:8" x14ac:dyDescent="0.25">
      <c r="G121" s="59"/>
      <c r="H121" s="59"/>
    </row>
    <row r="122" spans="7:8" x14ac:dyDescent="0.25">
      <c r="G122" s="59"/>
      <c r="H122" s="59"/>
    </row>
    <row r="123" spans="7:8" x14ac:dyDescent="0.25">
      <c r="G123" s="59"/>
      <c r="H123" s="59"/>
    </row>
    <row r="124" spans="7:8" x14ac:dyDescent="0.25">
      <c r="G124" s="59"/>
      <c r="H124" s="59"/>
    </row>
    <row r="125" spans="7:8" x14ac:dyDescent="0.25">
      <c r="G125" s="59"/>
      <c r="H125" s="59"/>
    </row>
    <row r="126" spans="7:8" x14ac:dyDescent="0.25">
      <c r="G126" s="59"/>
      <c r="H126" s="59"/>
    </row>
    <row r="127" spans="7:8" x14ac:dyDescent="0.25">
      <c r="G127" s="59"/>
      <c r="H127" s="59"/>
    </row>
    <row r="128" spans="7:8" x14ac:dyDescent="0.25">
      <c r="G128" s="59"/>
      <c r="H128" s="59"/>
    </row>
    <row r="129" spans="7:8" x14ac:dyDescent="0.25">
      <c r="G129" s="59"/>
      <c r="H129" s="59"/>
    </row>
    <row r="130" spans="7:8" x14ac:dyDescent="0.25">
      <c r="G130" s="59"/>
      <c r="H130" s="59"/>
    </row>
    <row r="131" spans="7:8" x14ac:dyDescent="0.25">
      <c r="G131" s="59"/>
      <c r="H131" s="59"/>
    </row>
    <row r="132" spans="7:8" x14ac:dyDescent="0.25">
      <c r="G132" s="59"/>
      <c r="H132" s="59"/>
    </row>
    <row r="133" spans="7:8" x14ac:dyDescent="0.25">
      <c r="G133" s="59"/>
      <c r="H133" s="59"/>
    </row>
    <row r="134" spans="7:8" x14ac:dyDescent="0.25">
      <c r="G134" s="59"/>
      <c r="H134" s="59"/>
    </row>
    <row r="135" spans="7:8" x14ac:dyDescent="0.25">
      <c r="G135" s="59"/>
      <c r="H135" s="59"/>
    </row>
    <row r="136" spans="7:8" x14ac:dyDescent="0.25">
      <c r="G136" s="59"/>
      <c r="H136" s="59"/>
    </row>
    <row r="137" spans="7:8" x14ac:dyDescent="0.25">
      <c r="G137" s="59"/>
      <c r="H137" s="59"/>
    </row>
    <row r="138" spans="7:8" x14ac:dyDescent="0.25">
      <c r="G138" s="59"/>
      <c r="H138" s="59"/>
    </row>
    <row r="139" spans="7:8" x14ac:dyDescent="0.25">
      <c r="G139" s="59"/>
      <c r="H139" s="59"/>
    </row>
    <row r="140" spans="7:8" x14ac:dyDescent="0.25">
      <c r="G140" s="59"/>
      <c r="H140" s="59"/>
    </row>
    <row r="141" spans="7:8" x14ac:dyDescent="0.25">
      <c r="G141" s="59"/>
      <c r="H141" s="59"/>
    </row>
    <row r="142" spans="7:8" x14ac:dyDescent="0.25">
      <c r="G142" s="59"/>
      <c r="H142" s="59"/>
    </row>
    <row r="143" spans="7:8" x14ac:dyDescent="0.25">
      <c r="G143" s="59"/>
      <c r="H143" s="59"/>
    </row>
    <row r="144" spans="7:8" x14ac:dyDescent="0.25">
      <c r="G144" s="59"/>
      <c r="H144" s="59"/>
    </row>
    <row r="145" spans="7:8" x14ac:dyDescent="0.25">
      <c r="G145" s="59"/>
      <c r="H145" s="59"/>
    </row>
    <row r="146" spans="7:8" x14ac:dyDescent="0.25">
      <c r="G146" s="59"/>
      <c r="H146" s="59"/>
    </row>
    <row r="147" spans="7:8" x14ac:dyDescent="0.25">
      <c r="G147" s="59"/>
      <c r="H147" s="59"/>
    </row>
    <row r="148" spans="7:8" x14ac:dyDescent="0.25">
      <c r="G148" s="59"/>
      <c r="H148" s="59"/>
    </row>
    <row r="149" spans="7:8" x14ac:dyDescent="0.25">
      <c r="G149" s="59"/>
      <c r="H149" s="59"/>
    </row>
    <row r="150" spans="7:8" x14ac:dyDescent="0.25">
      <c r="G150" s="59"/>
      <c r="H150" s="59"/>
    </row>
    <row r="151" spans="7:8" x14ac:dyDescent="0.25">
      <c r="G151" s="59"/>
      <c r="H151" s="59"/>
    </row>
    <row r="152" spans="7:8" x14ac:dyDescent="0.25">
      <c r="G152" s="59"/>
      <c r="H152" s="59"/>
    </row>
    <row r="153" spans="7:8" x14ac:dyDescent="0.25">
      <c r="G153" s="59"/>
      <c r="H153" s="59"/>
    </row>
    <row r="154" spans="7:8" x14ac:dyDescent="0.25">
      <c r="G154" s="59"/>
      <c r="H154" s="59"/>
    </row>
    <row r="155" spans="7:8" x14ac:dyDescent="0.25">
      <c r="G155" s="59"/>
      <c r="H155" s="59"/>
    </row>
    <row r="156" spans="7:8" x14ac:dyDescent="0.25">
      <c r="G156" s="59"/>
      <c r="H156" s="59"/>
    </row>
    <row r="157" spans="7:8" x14ac:dyDescent="0.25">
      <c r="G157" s="59"/>
      <c r="H157" s="59"/>
    </row>
    <row r="158" spans="7:8" x14ac:dyDescent="0.25">
      <c r="G158" s="59"/>
      <c r="H158" s="59"/>
    </row>
    <row r="159" spans="7:8" x14ac:dyDescent="0.25">
      <c r="G159" s="59"/>
      <c r="H159" s="59"/>
    </row>
    <row r="160" spans="7:8" x14ac:dyDescent="0.25">
      <c r="G160" s="59"/>
      <c r="H160" s="59"/>
    </row>
    <row r="161" spans="7:8" x14ac:dyDescent="0.25">
      <c r="G161" s="59"/>
      <c r="H161" s="59"/>
    </row>
    <row r="162" spans="7:8" x14ac:dyDescent="0.25">
      <c r="G162" s="59"/>
      <c r="H162" s="59"/>
    </row>
    <row r="163" spans="7:8" x14ac:dyDescent="0.25">
      <c r="G163" s="59"/>
      <c r="H163" s="59"/>
    </row>
    <row r="164" spans="7:8" x14ac:dyDescent="0.25">
      <c r="G164" s="59"/>
      <c r="H164" s="59"/>
    </row>
    <row r="165" spans="7:8" x14ac:dyDescent="0.25">
      <c r="G165" s="59"/>
      <c r="H165" s="59"/>
    </row>
    <row r="166" spans="7:8" x14ac:dyDescent="0.25">
      <c r="G166" s="59"/>
      <c r="H166" s="59"/>
    </row>
    <row r="167" spans="7:8" x14ac:dyDescent="0.25">
      <c r="G167" s="59"/>
      <c r="H167" s="59"/>
    </row>
    <row r="168" spans="7:8" x14ac:dyDescent="0.25">
      <c r="G168" s="59"/>
      <c r="H168" s="59"/>
    </row>
    <row r="169" spans="7:8" x14ac:dyDescent="0.25">
      <c r="G169" s="59"/>
      <c r="H169" s="59"/>
    </row>
    <row r="170" spans="7:8" x14ac:dyDescent="0.25">
      <c r="H170" s="59"/>
    </row>
    <row r="172" spans="7:8" x14ac:dyDescent="0.25">
      <c r="G172" s="59"/>
      <c r="H172" s="59"/>
    </row>
    <row r="173" spans="7:8" x14ac:dyDescent="0.25">
      <c r="G173" s="59"/>
      <c r="H173" s="59"/>
    </row>
    <row r="174" spans="7:8" x14ac:dyDescent="0.25">
      <c r="G174" s="59"/>
      <c r="H174" s="59"/>
    </row>
    <row r="175" spans="7:8" x14ac:dyDescent="0.25">
      <c r="G175" s="59"/>
      <c r="H175" s="59"/>
    </row>
    <row r="176" spans="7:8" x14ac:dyDescent="0.25">
      <c r="G176" s="59"/>
      <c r="H176" s="59"/>
    </row>
    <row r="177" spans="7:8" x14ac:dyDescent="0.25">
      <c r="G177" s="59"/>
      <c r="H177" s="59"/>
    </row>
    <row r="178" spans="7:8" x14ac:dyDescent="0.25">
      <c r="G178" s="59"/>
      <c r="H178" s="59"/>
    </row>
    <row r="179" spans="7:8" x14ac:dyDescent="0.25">
      <c r="G179" s="59"/>
      <c r="H179" s="59"/>
    </row>
    <row r="180" spans="7:8" x14ac:dyDescent="0.25">
      <c r="G180" s="59"/>
      <c r="H180" s="59"/>
    </row>
    <row r="181" spans="7:8" x14ac:dyDescent="0.25">
      <c r="G181" s="59"/>
      <c r="H181" s="59"/>
    </row>
    <row r="182" spans="7:8" x14ac:dyDescent="0.25">
      <c r="G182" s="59"/>
      <c r="H182" s="59"/>
    </row>
    <row r="183" spans="7:8" x14ac:dyDescent="0.25">
      <c r="G183" s="59"/>
      <c r="H183" s="59"/>
    </row>
    <row r="184" spans="7:8" x14ac:dyDescent="0.25">
      <c r="G184" s="59"/>
      <c r="H184" s="59"/>
    </row>
    <row r="185" spans="7:8" x14ac:dyDescent="0.25">
      <c r="G185" s="59"/>
      <c r="H185" s="59"/>
    </row>
    <row r="186" spans="7:8" x14ac:dyDescent="0.25">
      <c r="G186" s="59"/>
      <c r="H186" s="59"/>
    </row>
    <row r="187" spans="7:8" x14ac:dyDescent="0.25">
      <c r="G187" s="59"/>
      <c r="H187" s="59"/>
    </row>
    <row r="188" spans="7:8" x14ac:dyDescent="0.25">
      <c r="G188" s="59"/>
      <c r="H188" s="59"/>
    </row>
    <row r="189" spans="7:8" x14ac:dyDescent="0.25">
      <c r="G189" s="59"/>
      <c r="H189" s="59"/>
    </row>
    <row r="190" spans="7:8" x14ac:dyDescent="0.25">
      <c r="G190" s="59"/>
      <c r="H190" s="59"/>
    </row>
    <row r="191" spans="7:8" x14ac:dyDescent="0.25">
      <c r="G191" s="59"/>
      <c r="H191" s="59"/>
    </row>
    <row r="192" spans="7:8" x14ac:dyDescent="0.25">
      <c r="G192" s="59"/>
      <c r="H192" s="59"/>
    </row>
    <row r="193" spans="7:8" x14ac:dyDescent="0.25">
      <c r="G193" s="59"/>
      <c r="H193" s="59"/>
    </row>
    <row r="194" spans="7:8" x14ac:dyDescent="0.25">
      <c r="G194" s="59"/>
      <c r="H194" s="59"/>
    </row>
    <row r="195" spans="7:8" x14ac:dyDescent="0.25">
      <c r="G195" s="59"/>
      <c r="H195" s="59"/>
    </row>
    <row r="196" spans="7:8" x14ac:dyDescent="0.25">
      <c r="G196" s="59"/>
      <c r="H196" s="59"/>
    </row>
    <row r="197" spans="7:8" x14ac:dyDescent="0.25">
      <c r="G197" s="59"/>
      <c r="H197" s="59"/>
    </row>
    <row r="198" spans="7:8" x14ac:dyDescent="0.25">
      <c r="G198" s="59"/>
      <c r="H198" s="59"/>
    </row>
    <row r="199" spans="7:8" x14ac:dyDescent="0.25">
      <c r="G199" s="59"/>
      <c r="H199" s="59"/>
    </row>
    <row r="200" spans="7:8" x14ac:dyDescent="0.25">
      <c r="G200" s="59"/>
      <c r="H200" s="59"/>
    </row>
    <row r="201" spans="7:8" x14ac:dyDescent="0.25">
      <c r="G201" s="59"/>
      <c r="H201" s="59"/>
    </row>
    <row r="202" spans="7:8" x14ac:dyDescent="0.25">
      <c r="G202" s="59"/>
      <c r="H202" s="59"/>
    </row>
    <row r="203" spans="7:8" x14ac:dyDescent="0.25">
      <c r="G203" s="59"/>
      <c r="H203" s="59"/>
    </row>
    <row r="204" spans="7:8" x14ac:dyDescent="0.25">
      <c r="G204" s="59"/>
      <c r="H204" s="59"/>
    </row>
    <row r="205" spans="7:8" x14ac:dyDescent="0.25">
      <c r="G205" s="59"/>
      <c r="H205" s="59"/>
    </row>
    <row r="206" spans="7:8" x14ac:dyDescent="0.25">
      <c r="G206" s="59"/>
      <c r="H206" s="59"/>
    </row>
    <row r="207" spans="7:8" x14ac:dyDescent="0.25">
      <c r="G207" s="59"/>
      <c r="H207" s="59"/>
    </row>
    <row r="208" spans="7:8" x14ac:dyDescent="0.25">
      <c r="G208" s="59"/>
      <c r="H208" s="59"/>
    </row>
    <row r="209" spans="7:8" x14ac:dyDescent="0.25">
      <c r="G209" s="59"/>
      <c r="H209" s="59"/>
    </row>
    <row r="210" spans="7:8" x14ac:dyDescent="0.25">
      <c r="G210" s="59"/>
      <c r="H210" s="59"/>
    </row>
    <row r="211" spans="7:8" x14ac:dyDescent="0.25">
      <c r="G211" s="59"/>
      <c r="H211" s="59"/>
    </row>
    <row r="212" spans="7:8" x14ac:dyDescent="0.25">
      <c r="G212" s="59"/>
      <c r="H212" s="59"/>
    </row>
    <row r="213" spans="7:8" x14ac:dyDescent="0.25">
      <c r="G213" s="59"/>
      <c r="H213" s="59"/>
    </row>
    <row r="214" spans="7:8" x14ac:dyDescent="0.25">
      <c r="G214" s="59"/>
      <c r="H214" s="59"/>
    </row>
    <row r="215" spans="7:8" x14ac:dyDescent="0.25">
      <c r="G215" s="59"/>
      <c r="H215" s="59"/>
    </row>
    <row r="216" spans="7:8" x14ac:dyDescent="0.25">
      <c r="G216" s="59"/>
      <c r="H216" s="59"/>
    </row>
    <row r="217" spans="7:8" x14ac:dyDescent="0.25">
      <c r="G217" s="59"/>
      <c r="H217" s="59"/>
    </row>
    <row r="218" spans="7:8" x14ac:dyDescent="0.25">
      <c r="G218" s="59"/>
      <c r="H218" s="59"/>
    </row>
    <row r="219" spans="7:8" x14ac:dyDescent="0.25">
      <c r="G219" s="59"/>
      <c r="H219" s="59"/>
    </row>
    <row r="220" spans="7:8" x14ac:dyDescent="0.25">
      <c r="G220" s="59"/>
      <c r="H220" s="59"/>
    </row>
    <row r="221" spans="7:8" x14ac:dyDescent="0.25">
      <c r="G221" s="59"/>
      <c r="H221" s="59"/>
    </row>
    <row r="222" spans="7:8" x14ac:dyDescent="0.25">
      <c r="G222" s="59"/>
      <c r="H222" s="59"/>
    </row>
    <row r="223" spans="7:8" x14ac:dyDescent="0.25">
      <c r="G223" s="59"/>
      <c r="H223" s="59"/>
    </row>
    <row r="224" spans="7:8" x14ac:dyDescent="0.25">
      <c r="G224" s="59"/>
      <c r="H224" s="59"/>
    </row>
    <row r="225" spans="7:8" x14ac:dyDescent="0.25">
      <c r="G225" s="59"/>
      <c r="H225" s="59"/>
    </row>
    <row r="226" spans="7:8" x14ac:dyDescent="0.25">
      <c r="G226" s="59"/>
      <c r="H226" s="59"/>
    </row>
    <row r="227" spans="7:8" x14ac:dyDescent="0.25">
      <c r="G227" s="59"/>
      <c r="H227" s="59"/>
    </row>
    <row r="228" spans="7:8" x14ac:dyDescent="0.25">
      <c r="G228" s="59"/>
      <c r="H228" s="59"/>
    </row>
    <row r="229" spans="7:8" x14ac:dyDescent="0.25">
      <c r="G229" s="59"/>
      <c r="H229" s="59"/>
    </row>
    <row r="230" spans="7:8" x14ac:dyDescent="0.25">
      <c r="G230" s="59"/>
      <c r="H230" s="59"/>
    </row>
    <row r="231" spans="7:8" x14ac:dyDescent="0.25">
      <c r="G231" s="59"/>
      <c r="H231" s="59"/>
    </row>
    <row r="232" spans="7:8" x14ac:dyDescent="0.25">
      <c r="G232" s="59"/>
      <c r="H232" s="59"/>
    </row>
    <row r="233" spans="7:8" x14ac:dyDescent="0.25">
      <c r="G233" s="59"/>
      <c r="H233" s="59"/>
    </row>
    <row r="234" spans="7:8" x14ac:dyDescent="0.25">
      <c r="G234" s="59"/>
      <c r="H234" s="59"/>
    </row>
    <row r="235" spans="7:8" x14ac:dyDescent="0.25">
      <c r="G235" s="59"/>
      <c r="H235" s="59"/>
    </row>
    <row r="236" spans="7:8" x14ac:dyDescent="0.25">
      <c r="G236" s="59"/>
      <c r="H236" s="59"/>
    </row>
    <row r="237" spans="7:8" x14ac:dyDescent="0.25">
      <c r="G237" s="59"/>
      <c r="H237" s="59"/>
    </row>
    <row r="238" spans="7:8" x14ac:dyDescent="0.25">
      <c r="G238" s="59"/>
      <c r="H238" s="59"/>
    </row>
    <row r="239" spans="7:8" x14ac:dyDescent="0.25">
      <c r="G239" s="59"/>
      <c r="H239" s="59"/>
    </row>
    <row r="240" spans="7:8" x14ac:dyDescent="0.25">
      <c r="G240" s="59"/>
      <c r="H240" s="59"/>
    </row>
    <row r="241" spans="7:8" x14ac:dyDescent="0.25">
      <c r="G241" s="59"/>
      <c r="H241" s="59"/>
    </row>
    <row r="242" spans="7:8" x14ac:dyDescent="0.25">
      <c r="G242" s="59"/>
      <c r="H242" s="59"/>
    </row>
    <row r="243" spans="7:8" x14ac:dyDescent="0.25">
      <c r="G243" s="59"/>
      <c r="H243" s="59"/>
    </row>
    <row r="244" spans="7:8" x14ac:dyDescent="0.25">
      <c r="G244" s="59"/>
      <c r="H244" s="59"/>
    </row>
    <row r="245" spans="7:8" x14ac:dyDescent="0.25">
      <c r="G245" s="59"/>
      <c r="H245" s="59"/>
    </row>
    <row r="246" spans="7:8" x14ac:dyDescent="0.25">
      <c r="G246" s="59"/>
      <c r="H246" s="59"/>
    </row>
    <row r="247" spans="7:8" x14ac:dyDescent="0.25">
      <c r="G247" s="59"/>
      <c r="H247" s="59"/>
    </row>
    <row r="248" spans="7:8" x14ac:dyDescent="0.25">
      <c r="G248" s="59"/>
      <c r="H248" s="59"/>
    </row>
    <row r="249" spans="7:8" x14ac:dyDescent="0.25">
      <c r="G249" s="59"/>
      <c r="H249" s="59"/>
    </row>
    <row r="250" spans="7:8" x14ac:dyDescent="0.25">
      <c r="G250" s="59"/>
      <c r="H250" s="59"/>
    </row>
    <row r="251" spans="7:8" x14ac:dyDescent="0.25">
      <c r="G251" s="59"/>
      <c r="H251" s="59"/>
    </row>
    <row r="252" spans="7:8" x14ac:dyDescent="0.25">
      <c r="G252" s="59"/>
      <c r="H252" s="59"/>
    </row>
    <row r="253" spans="7:8" x14ac:dyDescent="0.25">
      <c r="G253" s="59"/>
      <c r="H253" s="59"/>
    </row>
    <row r="254" spans="7:8" x14ac:dyDescent="0.25">
      <c r="G254" s="59"/>
      <c r="H254" s="59"/>
    </row>
    <row r="255" spans="7:8" x14ac:dyDescent="0.25">
      <c r="G255" s="59"/>
      <c r="H255" s="59"/>
    </row>
    <row r="256" spans="7:8" x14ac:dyDescent="0.25">
      <c r="G256" s="59"/>
      <c r="H256" s="59"/>
    </row>
    <row r="257" spans="7:8" x14ac:dyDescent="0.25">
      <c r="G257" s="59"/>
      <c r="H257" s="59"/>
    </row>
    <row r="258" spans="7:8" x14ac:dyDescent="0.25">
      <c r="G258" s="59"/>
      <c r="H258" s="59"/>
    </row>
    <row r="259" spans="7:8" x14ac:dyDescent="0.25">
      <c r="G259" s="59"/>
      <c r="H259" s="59"/>
    </row>
    <row r="260" spans="7:8" x14ac:dyDescent="0.25">
      <c r="G260" s="59"/>
      <c r="H260" s="59"/>
    </row>
    <row r="261" spans="7:8" x14ac:dyDescent="0.25">
      <c r="G261" s="59"/>
      <c r="H261" s="59"/>
    </row>
    <row r="262" spans="7:8" x14ac:dyDescent="0.25">
      <c r="G262" s="59"/>
      <c r="H262" s="59"/>
    </row>
    <row r="263" spans="7:8" x14ac:dyDescent="0.25">
      <c r="G263" s="59"/>
      <c r="H263" s="59"/>
    </row>
    <row r="264" spans="7:8" x14ac:dyDescent="0.25">
      <c r="G264" s="59"/>
      <c r="H264" s="59"/>
    </row>
    <row r="265" spans="7:8" x14ac:dyDescent="0.25">
      <c r="G265" s="59"/>
      <c r="H265" s="59"/>
    </row>
    <row r="266" spans="7:8" x14ac:dyDescent="0.25">
      <c r="G266" s="59"/>
      <c r="H266" s="59"/>
    </row>
    <row r="267" spans="7:8" x14ac:dyDescent="0.25">
      <c r="G267" s="59"/>
      <c r="H267" s="59"/>
    </row>
    <row r="268" spans="7:8" x14ac:dyDescent="0.25">
      <c r="G268" s="59"/>
      <c r="H268" s="59"/>
    </row>
    <row r="269" spans="7:8" x14ac:dyDescent="0.25">
      <c r="G269" s="59"/>
      <c r="H269" s="59"/>
    </row>
    <row r="270" spans="7:8" x14ac:dyDescent="0.25">
      <c r="G270" s="59"/>
      <c r="H270" s="59"/>
    </row>
    <row r="271" spans="7:8" x14ac:dyDescent="0.25">
      <c r="G271" s="59"/>
      <c r="H271" s="59"/>
    </row>
    <row r="272" spans="7:8" x14ac:dyDescent="0.25">
      <c r="G272" s="59"/>
      <c r="H272" s="59"/>
    </row>
    <row r="273" spans="7:8" x14ac:dyDescent="0.25">
      <c r="G273" s="59"/>
      <c r="H273" s="59"/>
    </row>
    <row r="274" spans="7:8" x14ac:dyDescent="0.25">
      <c r="G274" s="59"/>
      <c r="H274" s="59"/>
    </row>
    <row r="275" spans="7:8" x14ac:dyDescent="0.25">
      <c r="G275" s="59"/>
      <c r="H275" s="59"/>
    </row>
    <row r="276" spans="7:8" x14ac:dyDescent="0.25">
      <c r="G276" s="59"/>
      <c r="H276" s="59"/>
    </row>
    <row r="277" spans="7:8" x14ac:dyDescent="0.25">
      <c r="G277" s="59"/>
      <c r="H277" s="59"/>
    </row>
    <row r="278" spans="7:8" x14ac:dyDescent="0.25">
      <c r="G278" s="59"/>
      <c r="H278" s="59"/>
    </row>
    <row r="279" spans="7:8" x14ac:dyDescent="0.25">
      <c r="G279" s="59"/>
      <c r="H279" s="59"/>
    </row>
    <row r="280" spans="7:8" x14ac:dyDescent="0.25">
      <c r="G280" s="59"/>
      <c r="H280" s="59"/>
    </row>
    <row r="281" spans="7:8" x14ac:dyDescent="0.25">
      <c r="G281" s="59"/>
      <c r="H281" s="59"/>
    </row>
    <row r="282" spans="7:8" x14ac:dyDescent="0.25">
      <c r="G282" s="59"/>
      <c r="H282" s="59"/>
    </row>
    <row r="283" spans="7:8" x14ac:dyDescent="0.25">
      <c r="G283" s="59"/>
      <c r="H283" s="59"/>
    </row>
    <row r="284" spans="7:8" x14ac:dyDescent="0.25">
      <c r="G284" s="59"/>
      <c r="H284" s="59"/>
    </row>
    <row r="285" spans="7:8" x14ac:dyDescent="0.25">
      <c r="G285" s="59"/>
      <c r="H285" s="59"/>
    </row>
    <row r="286" spans="7:8" x14ac:dyDescent="0.25">
      <c r="G286" s="59"/>
      <c r="H286" s="59"/>
    </row>
    <row r="287" spans="7:8" x14ac:dyDescent="0.25">
      <c r="G287" s="59"/>
      <c r="H287" s="59"/>
    </row>
    <row r="288" spans="7:8" x14ac:dyDescent="0.25">
      <c r="G288" s="59"/>
      <c r="H288" s="59"/>
    </row>
    <row r="289" spans="7:8" x14ac:dyDescent="0.25">
      <c r="G289" s="59"/>
      <c r="H289" s="59"/>
    </row>
    <row r="290" spans="7:8" x14ac:dyDescent="0.25">
      <c r="G290" s="59"/>
      <c r="H290" s="59"/>
    </row>
    <row r="291" spans="7:8" x14ac:dyDescent="0.25">
      <c r="G291" s="59"/>
      <c r="H291" s="59"/>
    </row>
    <row r="292" spans="7:8" x14ac:dyDescent="0.25">
      <c r="G292" s="59"/>
      <c r="H292" s="59"/>
    </row>
    <row r="293" spans="7:8" x14ac:dyDescent="0.25">
      <c r="G293" s="59"/>
      <c r="H293" s="59"/>
    </row>
    <row r="294" spans="7:8" x14ac:dyDescent="0.25">
      <c r="G294" s="59"/>
      <c r="H294" s="59"/>
    </row>
    <row r="295" spans="7:8" x14ac:dyDescent="0.25">
      <c r="G295" s="59"/>
      <c r="H295" s="59"/>
    </row>
    <row r="296" spans="7:8" x14ac:dyDescent="0.25">
      <c r="G296" s="59"/>
      <c r="H296" s="59"/>
    </row>
    <row r="297" spans="7:8" x14ac:dyDescent="0.25">
      <c r="G297" s="59"/>
      <c r="H297" s="59"/>
    </row>
    <row r="298" spans="7:8" x14ac:dyDescent="0.25">
      <c r="G298" s="59"/>
      <c r="H298" s="59"/>
    </row>
    <row r="299" spans="7:8" x14ac:dyDescent="0.25">
      <c r="G299" s="59"/>
      <c r="H299" s="59"/>
    </row>
    <row r="300" spans="7:8" x14ac:dyDescent="0.25">
      <c r="G300" s="59"/>
      <c r="H300" s="59"/>
    </row>
    <row r="301" spans="7:8" x14ac:dyDescent="0.25">
      <c r="G301" s="59"/>
      <c r="H301" s="59"/>
    </row>
    <row r="302" spans="7:8" x14ac:dyDescent="0.25">
      <c r="G302" s="59"/>
      <c r="H302" s="59"/>
    </row>
    <row r="303" spans="7:8" x14ac:dyDescent="0.25">
      <c r="G303" s="59"/>
      <c r="H303" s="59"/>
    </row>
    <row r="304" spans="7:8" x14ac:dyDescent="0.25">
      <c r="G304" s="59"/>
      <c r="H304" s="59"/>
    </row>
    <row r="305" spans="7:8" x14ac:dyDescent="0.25">
      <c r="G305" s="59"/>
      <c r="H305" s="59"/>
    </row>
    <row r="306" spans="7:8" x14ac:dyDescent="0.25">
      <c r="G306" s="59"/>
      <c r="H306" s="59"/>
    </row>
    <row r="307" spans="7:8" x14ac:dyDescent="0.25">
      <c r="G307" s="59"/>
      <c r="H307" s="59"/>
    </row>
    <row r="308" spans="7:8" x14ac:dyDescent="0.25">
      <c r="G308" s="59"/>
      <c r="H308" s="59"/>
    </row>
    <row r="309" spans="7:8" x14ac:dyDescent="0.25">
      <c r="G309" s="59"/>
      <c r="H309" s="59"/>
    </row>
    <row r="310" spans="7:8" x14ac:dyDescent="0.25">
      <c r="G310" s="59"/>
      <c r="H310" s="59"/>
    </row>
    <row r="311" spans="7:8" x14ac:dyDescent="0.25">
      <c r="G311" s="59"/>
      <c r="H311" s="59"/>
    </row>
    <row r="312" spans="7:8" x14ac:dyDescent="0.25">
      <c r="G312" s="59"/>
      <c r="H312" s="59"/>
    </row>
    <row r="313" spans="7:8" x14ac:dyDescent="0.25">
      <c r="G313" s="59"/>
      <c r="H313" s="59"/>
    </row>
    <row r="314" spans="7:8" x14ac:dyDescent="0.25">
      <c r="G314" s="59"/>
      <c r="H314" s="59"/>
    </row>
    <row r="315" spans="7:8" x14ac:dyDescent="0.25">
      <c r="G315" s="59"/>
      <c r="H315" s="59"/>
    </row>
    <row r="316" spans="7:8" x14ac:dyDescent="0.25">
      <c r="G316" s="59"/>
      <c r="H316" s="59"/>
    </row>
    <row r="317" spans="7:8" x14ac:dyDescent="0.25">
      <c r="G317" s="59"/>
      <c r="H317" s="59"/>
    </row>
    <row r="318" spans="7:8" x14ac:dyDescent="0.25">
      <c r="G318" s="59"/>
      <c r="H318" s="59"/>
    </row>
    <row r="319" spans="7:8" x14ac:dyDescent="0.25">
      <c r="G319" s="59"/>
      <c r="H319" s="59"/>
    </row>
    <row r="320" spans="7:8" x14ac:dyDescent="0.25">
      <c r="G320" s="59"/>
      <c r="H320" s="59"/>
    </row>
    <row r="321" spans="7:8" x14ac:dyDescent="0.25">
      <c r="G321" s="59"/>
      <c r="H321" s="59"/>
    </row>
    <row r="322" spans="7:8" x14ac:dyDescent="0.25">
      <c r="G322" s="59"/>
      <c r="H322" s="59"/>
    </row>
    <row r="323" spans="7:8" x14ac:dyDescent="0.25">
      <c r="G323" s="59"/>
      <c r="H323" s="59"/>
    </row>
    <row r="324" spans="7:8" x14ac:dyDescent="0.25">
      <c r="G324" s="59"/>
      <c r="H324" s="59"/>
    </row>
    <row r="325" spans="7:8" x14ac:dyDescent="0.25">
      <c r="G325" s="59"/>
      <c r="H325" s="59"/>
    </row>
    <row r="326" spans="7:8" x14ac:dyDescent="0.25">
      <c r="G326" s="59"/>
      <c r="H326" s="59"/>
    </row>
    <row r="327" spans="7:8" x14ac:dyDescent="0.25">
      <c r="G327" s="59"/>
      <c r="H327" s="59"/>
    </row>
    <row r="328" spans="7:8" x14ac:dyDescent="0.25">
      <c r="G328" s="59"/>
      <c r="H328" s="59"/>
    </row>
    <row r="329" spans="7:8" x14ac:dyDescent="0.25">
      <c r="G329" s="59"/>
      <c r="H329" s="59"/>
    </row>
    <row r="330" spans="7:8" x14ac:dyDescent="0.25">
      <c r="G330" s="59"/>
      <c r="H330" s="59"/>
    </row>
    <row r="331" spans="7:8" x14ac:dyDescent="0.25">
      <c r="G331" s="59"/>
      <c r="H331" s="59"/>
    </row>
    <row r="332" spans="7:8" x14ac:dyDescent="0.25">
      <c r="G332" s="59"/>
      <c r="H332" s="59"/>
    </row>
    <row r="333" spans="7:8" x14ac:dyDescent="0.25">
      <c r="G333" s="59"/>
      <c r="H333" s="59"/>
    </row>
    <row r="334" spans="7:8" x14ac:dyDescent="0.25">
      <c r="G334" s="59"/>
      <c r="H334" s="59"/>
    </row>
    <row r="335" spans="7:8" x14ac:dyDescent="0.25">
      <c r="G335" s="59"/>
      <c r="H335" s="59"/>
    </row>
    <row r="336" spans="7:8" x14ac:dyDescent="0.25">
      <c r="G336" s="59"/>
      <c r="H336" s="59"/>
    </row>
    <row r="337" spans="7:8" x14ac:dyDescent="0.25">
      <c r="G337" s="59"/>
      <c r="H337" s="59"/>
    </row>
    <row r="338" spans="7:8" x14ac:dyDescent="0.25">
      <c r="G338" s="59"/>
      <c r="H338" s="59"/>
    </row>
    <row r="339" spans="7:8" x14ac:dyDescent="0.25">
      <c r="G339" s="59"/>
      <c r="H339" s="59"/>
    </row>
    <row r="340" spans="7:8" x14ac:dyDescent="0.25">
      <c r="G340" s="59"/>
      <c r="H340" s="59"/>
    </row>
    <row r="341" spans="7:8" x14ac:dyDescent="0.25">
      <c r="G341" s="59"/>
      <c r="H341" s="59"/>
    </row>
    <row r="342" spans="7:8" x14ac:dyDescent="0.25">
      <c r="G342" s="59"/>
      <c r="H342" s="59"/>
    </row>
    <row r="343" spans="7:8" x14ac:dyDescent="0.25">
      <c r="G343" s="59"/>
      <c r="H343" s="59"/>
    </row>
    <row r="344" spans="7:8" x14ac:dyDescent="0.25">
      <c r="G344" s="59"/>
      <c r="H344" s="59"/>
    </row>
    <row r="345" spans="7:8" x14ac:dyDescent="0.25">
      <c r="G345" s="59"/>
      <c r="H345" s="59"/>
    </row>
    <row r="346" spans="7:8" x14ac:dyDescent="0.25">
      <c r="G346" s="59"/>
      <c r="H346" s="59"/>
    </row>
    <row r="347" spans="7:8" x14ac:dyDescent="0.25">
      <c r="H347" s="59"/>
    </row>
    <row r="348" spans="7:8" x14ac:dyDescent="0.25">
      <c r="H348" s="59"/>
    </row>
    <row r="349" spans="7:8" x14ac:dyDescent="0.25">
      <c r="G349" s="59"/>
      <c r="H349" s="59"/>
    </row>
    <row r="350" spans="7:8" x14ac:dyDescent="0.25">
      <c r="G350" s="59"/>
      <c r="H350" s="59"/>
    </row>
    <row r="351" spans="7:8" x14ac:dyDescent="0.25">
      <c r="G351" s="59"/>
      <c r="H351" s="59"/>
    </row>
    <row r="352" spans="7:8" x14ac:dyDescent="0.25">
      <c r="G352" s="59"/>
      <c r="H352" s="59"/>
    </row>
    <row r="353" spans="7:8" x14ac:dyDescent="0.25">
      <c r="G353" s="59"/>
      <c r="H353" s="59"/>
    </row>
    <row r="354" spans="7:8" x14ac:dyDescent="0.25">
      <c r="G354" s="59"/>
      <c r="H354" s="59"/>
    </row>
    <row r="355" spans="7:8" x14ac:dyDescent="0.25">
      <c r="G355" s="59"/>
      <c r="H355" s="59"/>
    </row>
    <row r="356" spans="7:8" x14ac:dyDescent="0.25">
      <c r="G356" s="59"/>
      <c r="H356" s="59"/>
    </row>
    <row r="357" spans="7:8" x14ac:dyDescent="0.25">
      <c r="G357" s="59"/>
      <c r="H357" s="59"/>
    </row>
    <row r="358" spans="7:8" x14ac:dyDescent="0.25">
      <c r="G358" s="59"/>
      <c r="H358" s="59"/>
    </row>
    <row r="359" spans="7:8" x14ac:dyDescent="0.25">
      <c r="G359" s="59"/>
      <c r="H359" s="59"/>
    </row>
    <row r="360" spans="7:8" x14ac:dyDescent="0.25">
      <c r="G360" s="59"/>
      <c r="H360" s="59"/>
    </row>
    <row r="361" spans="7:8" x14ac:dyDescent="0.25">
      <c r="G361" s="59"/>
      <c r="H361" s="59"/>
    </row>
    <row r="362" spans="7:8" x14ac:dyDescent="0.25">
      <c r="G362" s="59"/>
      <c r="H362" s="59"/>
    </row>
    <row r="363" spans="7:8" x14ac:dyDescent="0.25">
      <c r="G363" s="59"/>
      <c r="H363" s="59"/>
    </row>
    <row r="364" spans="7:8" x14ac:dyDescent="0.25">
      <c r="G364" s="59"/>
      <c r="H364" s="59"/>
    </row>
    <row r="365" spans="7:8" x14ac:dyDescent="0.25">
      <c r="G365" s="59"/>
      <c r="H365" s="59"/>
    </row>
    <row r="366" spans="7:8" x14ac:dyDescent="0.25">
      <c r="G366" s="59"/>
      <c r="H366" s="59"/>
    </row>
    <row r="367" spans="7:8" x14ac:dyDescent="0.25">
      <c r="G367" s="59"/>
      <c r="H367" s="59"/>
    </row>
    <row r="368" spans="7:8" x14ac:dyDescent="0.25">
      <c r="G368" s="59"/>
      <c r="H368" s="59"/>
    </row>
    <row r="369" spans="7:8" x14ac:dyDescent="0.25">
      <c r="G369" s="59"/>
      <c r="H369" s="59"/>
    </row>
    <row r="370" spans="7:8" x14ac:dyDescent="0.25">
      <c r="G370" s="59"/>
      <c r="H370" s="59"/>
    </row>
    <row r="371" spans="7:8" x14ac:dyDescent="0.25">
      <c r="G371" s="59"/>
      <c r="H371" s="59"/>
    </row>
    <row r="372" spans="7:8" x14ac:dyDescent="0.25">
      <c r="G372" s="59"/>
      <c r="H372" s="59"/>
    </row>
    <row r="373" spans="7:8" x14ac:dyDescent="0.25">
      <c r="G373" s="59"/>
      <c r="H373" s="59"/>
    </row>
    <row r="374" spans="7:8" x14ac:dyDescent="0.25">
      <c r="G374" s="59"/>
      <c r="H374" s="59"/>
    </row>
    <row r="375" spans="7:8" x14ac:dyDescent="0.25">
      <c r="G375" s="59"/>
      <c r="H375" s="59"/>
    </row>
    <row r="376" spans="7:8" x14ac:dyDescent="0.25">
      <c r="G376" s="59"/>
      <c r="H376" s="59"/>
    </row>
    <row r="377" spans="7:8" x14ac:dyDescent="0.25">
      <c r="G377" s="59"/>
      <c r="H377" s="59"/>
    </row>
    <row r="378" spans="7:8" x14ac:dyDescent="0.25">
      <c r="G378" s="59"/>
      <c r="H378" s="59"/>
    </row>
    <row r="379" spans="7:8" x14ac:dyDescent="0.25">
      <c r="G379" s="59"/>
      <c r="H379" s="59"/>
    </row>
    <row r="380" spans="7:8" x14ac:dyDescent="0.25">
      <c r="G380" s="59"/>
      <c r="H380" s="59"/>
    </row>
    <row r="381" spans="7:8" x14ac:dyDescent="0.25">
      <c r="G381" s="59"/>
      <c r="H381" s="59"/>
    </row>
    <row r="382" spans="7:8" x14ac:dyDescent="0.25">
      <c r="G382" s="59"/>
      <c r="H382" s="59"/>
    </row>
    <row r="383" spans="7:8" x14ac:dyDescent="0.25">
      <c r="G383" s="59"/>
      <c r="H383" s="59"/>
    </row>
    <row r="384" spans="7:8" x14ac:dyDescent="0.25">
      <c r="G384" s="59"/>
      <c r="H384" s="59"/>
    </row>
    <row r="385" spans="7:8" x14ac:dyDescent="0.25">
      <c r="G385" s="59"/>
      <c r="H385" s="59"/>
    </row>
    <row r="386" spans="7:8" x14ac:dyDescent="0.25">
      <c r="G386" s="59"/>
      <c r="H386" s="59"/>
    </row>
    <row r="387" spans="7:8" x14ac:dyDescent="0.25">
      <c r="G387" s="59"/>
      <c r="H387" s="59"/>
    </row>
    <row r="388" spans="7:8" x14ac:dyDescent="0.25">
      <c r="G388" s="59"/>
      <c r="H388" s="59"/>
    </row>
    <row r="389" spans="7:8" x14ac:dyDescent="0.25">
      <c r="G389" s="59"/>
      <c r="H389" s="59"/>
    </row>
    <row r="390" spans="7:8" x14ac:dyDescent="0.25">
      <c r="G390" s="59"/>
      <c r="H390" s="59"/>
    </row>
    <row r="391" spans="7:8" x14ac:dyDescent="0.25">
      <c r="G391" s="59"/>
      <c r="H391" s="59"/>
    </row>
    <row r="392" spans="7:8" x14ac:dyDescent="0.25">
      <c r="G392" s="59"/>
      <c r="H392" s="59"/>
    </row>
    <row r="393" spans="7:8" x14ac:dyDescent="0.25">
      <c r="G393" s="59"/>
      <c r="H393" s="59"/>
    </row>
    <row r="394" spans="7:8" x14ac:dyDescent="0.25">
      <c r="G394" s="59"/>
      <c r="H394" s="59"/>
    </row>
    <row r="395" spans="7:8" x14ac:dyDescent="0.25">
      <c r="G395" s="59"/>
      <c r="H395" s="59"/>
    </row>
    <row r="396" spans="7:8" x14ac:dyDescent="0.25">
      <c r="G396" s="59"/>
      <c r="H396" s="59"/>
    </row>
    <row r="397" spans="7:8" x14ac:dyDescent="0.25">
      <c r="G397" s="59"/>
      <c r="H397" s="59"/>
    </row>
    <row r="398" spans="7:8" x14ac:dyDescent="0.25">
      <c r="G398" s="59"/>
      <c r="H398" s="59"/>
    </row>
    <row r="399" spans="7:8" x14ac:dyDescent="0.25">
      <c r="G399" s="59"/>
      <c r="H399" s="59"/>
    </row>
    <row r="400" spans="7:8" x14ac:dyDescent="0.25">
      <c r="G400" s="59"/>
      <c r="H400" s="59"/>
    </row>
    <row r="401" spans="7:8" x14ac:dyDescent="0.25">
      <c r="G401" s="59"/>
      <c r="H401" s="59"/>
    </row>
    <row r="402" spans="7:8" x14ac:dyDescent="0.25">
      <c r="G402" s="59"/>
      <c r="H402" s="59"/>
    </row>
    <row r="403" spans="7:8" x14ac:dyDescent="0.25">
      <c r="G403" s="59"/>
      <c r="H403" s="59"/>
    </row>
    <row r="404" spans="7:8" x14ac:dyDescent="0.25">
      <c r="G404" s="59"/>
      <c r="H404" s="59"/>
    </row>
    <row r="405" spans="7:8" x14ac:dyDescent="0.25">
      <c r="G405" s="59"/>
      <c r="H405" s="59"/>
    </row>
    <row r="406" spans="7:8" x14ac:dyDescent="0.25">
      <c r="G406" s="59"/>
      <c r="H406" s="59"/>
    </row>
    <row r="407" spans="7:8" x14ac:dyDescent="0.25">
      <c r="G407" s="59"/>
      <c r="H407" s="59"/>
    </row>
    <row r="408" spans="7:8" x14ac:dyDescent="0.25">
      <c r="G408" s="59"/>
      <c r="H408" s="59"/>
    </row>
    <row r="409" spans="7:8" x14ac:dyDescent="0.25">
      <c r="G409" s="59"/>
      <c r="H409" s="59"/>
    </row>
    <row r="410" spans="7:8" x14ac:dyDescent="0.25">
      <c r="G410" s="59"/>
      <c r="H410" s="59"/>
    </row>
    <row r="411" spans="7:8" x14ac:dyDescent="0.25">
      <c r="G411" s="59"/>
      <c r="H411" s="59"/>
    </row>
    <row r="412" spans="7:8" x14ac:dyDescent="0.25">
      <c r="G412" s="59"/>
      <c r="H412" s="59"/>
    </row>
    <row r="413" spans="7:8" x14ac:dyDescent="0.25">
      <c r="G413" s="59"/>
      <c r="H413" s="59"/>
    </row>
    <row r="414" spans="7:8" x14ac:dyDescent="0.25">
      <c r="G414" s="59"/>
      <c r="H414" s="59"/>
    </row>
    <row r="415" spans="7:8" x14ac:dyDescent="0.25">
      <c r="G415" s="59"/>
      <c r="H415" s="59"/>
    </row>
    <row r="416" spans="7:8" x14ac:dyDescent="0.25">
      <c r="G416" s="59"/>
      <c r="H416" s="59"/>
    </row>
    <row r="417" spans="7:8" x14ac:dyDescent="0.25">
      <c r="G417" s="59"/>
      <c r="H417" s="59"/>
    </row>
    <row r="418" spans="7:8" x14ac:dyDescent="0.25">
      <c r="G418" s="59"/>
      <c r="H418" s="59"/>
    </row>
    <row r="419" spans="7:8" x14ac:dyDescent="0.25">
      <c r="G419" s="59"/>
      <c r="H419" s="59"/>
    </row>
    <row r="420" spans="7:8" x14ac:dyDescent="0.25">
      <c r="G420" s="59"/>
      <c r="H420" s="59"/>
    </row>
    <row r="421" spans="7:8" x14ac:dyDescent="0.25">
      <c r="G421" s="59"/>
      <c r="H421" s="59"/>
    </row>
    <row r="422" spans="7:8" x14ac:dyDescent="0.25">
      <c r="G422" s="59"/>
      <c r="H422" s="59"/>
    </row>
    <row r="423" spans="7:8" x14ac:dyDescent="0.25">
      <c r="G423" s="59"/>
      <c r="H423" s="59"/>
    </row>
    <row r="424" spans="7:8" x14ac:dyDescent="0.25">
      <c r="G424" s="59"/>
      <c r="H424" s="59"/>
    </row>
    <row r="425" spans="7:8" x14ac:dyDescent="0.25">
      <c r="G425" s="59"/>
      <c r="H425" s="59"/>
    </row>
    <row r="426" spans="7:8" x14ac:dyDescent="0.25">
      <c r="G426" s="59"/>
      <c r="H426" s="59"/>
    </row>
    <row r="427" spans="7:8" x14ac:dyDescent="0.25">
      <c r="G427" s="59"/>
      <c r="H427" s="59"/>
    </row>
    <row r="428" spans="7:8" x14ac:dyDescent="0.25">
      <c r="G428" s="59"/>
      <c r="H428" s="59"/>
    </row>
    <row r="429" spans="7:8" x14ac:dyDescent="0.25">
      <c r="G429" s="59"/>
      <c r="H429" s="59"/>
    </row>
    <row r="430" spans="7:8" x14ac:dyDescent="0.25">
      <c r="G430" s="59"/>
      <c r="H430" s="59"/>
    </row>
    <row r="431" spans="7:8" x14ac:dyDescent="0.25">
      <c r="G431" s="59"/>
      <c r="H431" s="59"/>
    </row>
    <row r="432" spans="7:8" x14ac:dyDescent="0.25">
      <c r="G432" s="59"/>
      <c r="H432" s="59"/>
    </row>
    <row r="433" spans="7:8" x14ac:dyDescent="0.25">
      <c r="G433" s="59"/>
      <c r="H433" s="59"/>
    </row>
    <row r="434" spans="7:8" x14ac:dyDescent="0.25">
      <c r="G434" s="59"/>
      <c r="H434" s="59"/>
    </row>
    <row r="435" spans="7:8" x14ac:dyDescent="0.25">
      <c r="G435" s="59"/>
      <c r="H435" s="59"/>
    </row>
    <row r="436" spans="7:8" x14ac:dyDescent="0.25">
      <c r="G436" s="59"/>
      <c r="H436" s="59"/>
    </row>
    <row r="437" spans="7:8" x14ac:dyDescent="0.25">
      <c r="G437" s="59"/>
      <c r="H437" s="59"/>
    </row>
    <row r="438" spans="7:8" x14ac:dyDescent="0.25">
      <c r="G438" s="59"/>
      <c r="H438" s="59"/>
    </row>
    <row r="439" spans="7:8" x14ac:dyDescent="0.25">
      <c r="G439" s="59"/>
      <c r="H439" s="59"/>
    </row>
    <row r="440" spans="7:8" x14ac:dyDescent="0.25">
      <c r="G440" s="59"/>
      <c r="H440" s="59"/>
    </row>
    <row r="441" spans="7:8" x14ac:dyDescent="0.25">
      <c r="G441" s="59"/>
      <c r="H441" s="59"/>
    </row>
    <row r="442" spans="7:8" x14ac:dyDescent="0.25">
      <c r="G442" s="59"/>
      <c r="H442" s="59"/>
    </row>
    <row r="443" spans="7:8" x14ac:dyDescent="0.25">
      <c r="G443" s="59"/>
      <c r="H443" s="59"/>
    </row>
    <row r="444" spans="7:8" x14ac:dyDescent="0.25">
      <c r="G444" s="59"/>
      <c r="H444" s="59"/>
    </row>
    <row r="445" spans="7:8" x14ac:dyDescent="0.25">
      <c r="G445" s="59"/>
      <c r="H445" s="59"/>
    </row>
    <row r="446" spans="7:8" x14ac:dyDescent="0.25">
      <c r="G446" s="59"/>
      <c r="H446" s="59"/>
    </row>
    <row r="447" spans="7:8" x14ac:dyDescent="0.25">
      <c r="G447" s="59"/>
      <c r="H447" s="59"/>
    </row>
    <row r="448" spans="7:8" x14ac:dyDescent="0.25">
      <c r="G448" s="59"/>
      <c r="H448" s="59"/>
    </row>
    <row r="449" spans="7:8" x14ac:dyDescent="0.25">
      <c r="G449" s="59"/>
      <c r="H449" s="59"/>
    </row>
    <row r="450" spans="7:8" x14ac:dyDescent="0.25">
      <c r="G450" s="59"/>
      <c r="H450" s="59"/>
    </row>
    <row r="451" spans="7:8" x14ac:dyDescent="0.25">
      <c r="G451" s="59"/>
      <c r="H451" s="59"/>
    </row>
    <row r="452" spans="7:8" x14ac:dyDescent="0.25">
      <c r="G452" s="59"/>
      <c r="H452" s="59"/>
    </row>
    <row r="453" spans="7:8" x14ac:dyDescent="0.25">
      <c r="G453" s="59"/>
      <c r="H453" s="59"/>
    </row>
    <row r="454" spans="7:8" x14ac:dyDescent="0.25">
      <c r="G454" s="59"/>
      <c r="H454" s="59"/>
    </row>
    <row r="455" spans="7:8" x14ac:dyDescent="0.25">
      <c r="G455" s="59"/>
      <c r="H455" s="59"/>
    </row>
    <row r="456" spans="7:8" x14ac:dyDescent="0.25">
      <c r="G456" s="59"/>
      <c r="H456" s="59"/>
    </row>
    <row r="457" spans="7:8" x14ac:dyDescent="0.25">
      <c r="G457" s="59"/>
      <c r="H457" s="59"/>
    </row>
    <row r="458" spans="7:8" x14ac:dyDescent="0.25">
      <c r="G458" s="59"/>
      <c r="H458" s="59"/>
    </row>
    <row r="459" spans="7:8" x14ac:dyDescent="0.25">
      <c r="G459" s="59"/>
      <c r="H459" s="59"/>
    </row>
    <row r="460" spans="7:8" x14ac:dyDescent="0.25">
      <c r="G460" s="59"/>
      <c r="H460" s="59"/>
    </row>
    <row r="461" spans="7:8" x14ac:dyDescent="0.25">
      <c r="G461" s="59"/>
      <c r="H461" s="59"/>
    </row>
    <row r="462" spans="7:8" x14ac:dyDescent="0.25">
      <c r="G462" s="59"/>
      <c r="H462" s="59"/>
    </row>
    <row r="463" spans="7:8" x14ac:dyDescent="0.25">
      <c r="G463" s="59"/>
      <c r="H463" s="59"/>
    </row>
    <row r="464" spans="7:8" x14ac:dyDescent="0.25">
      <c r="G464" s="59"/>
      <c r="H464" s="59"/>
    </row>
    <row r="465" spans="7:8" x14ac:dyDescent="0.25">
      <c r="G465" s="59"/>
      <c r="H465" s="59"/>
    </row>
    <row r="466" spans="7:8" x14ac:dyDescent="0.25">
      <c r="G466" s="59"/>
      <c r="H466" s="59"/>
    </row>
    <row r="467" spans="7:8" x14ac:dyDescent="0.25">
      <c r="G467" s="59"/>
      <c r="H467" s="59"/>
    </row>
    <row r="468" spans="7:8" x14ac:dyDescent="0.25">
      <c r="G468" s="59"/>
      <c r="H468" s="59"/>
    </row>
    <row r="469" spans="7:8" x14ac:dyDescent="0.25">
      <c r="G469" s="59"/>
      <c r="H469" s="59"/>
    </row>
    <row r="470" spans="7:8" x14ac:dyDescent="0.25">
      <c r="G470" s="59"/>
      <c r="H470" s="59"/>
    </row>
    <row r="471" spans="7:8" x14ac:dyDescent="0.25">
      <c r="G471" s="59"/>
      <c r="H471" s="59"/>
    </row>
    <row r="472" spans="7:8" x14ac:dyDescent="0.25">
      <c r="G472" s="59"/>
      <c r="H472" s="59"/>
    </row>
    <row r="473" spans="7:8" x14ac:dyDescent="0.25">
      <c r="G473" s="59"/>
      <c r="H473" s="59"/>
    </row>
    <row r="474" spans="7:8" x14ac:dyDescent="0.25">
      <c r="G474" s="59"/>
      <c r="H474" s="59"/>
    </row>
    <row r="475" spans="7:8" x14ac:dyDescent="0.25">
      <c r="G475" s="59"/>
      <c r="H475" s="59"/>
    </row>
    <row r="476" spans="7:8" x14ac:dyDescent="0.25">
      <c r="G476" s="59"/>
      <c r="H476" s="59"/>
    </row>
    <row r="477" spans="7:8" x14ac:dyDescent="0.25">
      <c r="G477" s="59"/>
      <c r="H477" s="59"/>
    </row>
    <row r="478" spans="7:8" x14ac:dyDescent="0.25">
      <c r="G478" s="59"/>
      <c r="H478" s="59"/>
    </row>
    <row r="479" spans="7:8" x14ac:dyDescent="0.25">
      <c r="G479" s="59"/>
      <c r="H479" s="59"/>
    </row>
    <row r="480" spans="7:8" x14ac:dyDescent="0.25">
      <c r="G480" s="59"/>
      <c r="H480" s="59"/>
    </row>
    <row r="481" spans="7:8" x14ac:dyDescent="0.25">
      <c r="G481" s="59"/>
      <c r="H481" s="59"/>
    </row>
    <row r="482" spans="7:8" x14ac:dyDescent="0.25">
      <c r="G482" s="59"/>
      <c r="H482" s="59"/>
    </row>
    <row r="483" spans="7:8" x14ac:dyDescent="0.25">
      <c r="G483" s="59"/>
      <c r="H483" s="59"/>
    </row>
    <row r="484" spans="7:8" x14ac:dyDescent="0.25">
      <c r="G484" s="59"/>
      <c r="H484" s="59"/>
    </row>
    <row r="485" spans="7:8" x14ac:dyDescent="0.25">
      <c r="G485" s="59"/>
      <c r="H485" s="59"/>
    </row>
    <row r="486" spans="7:8" x14ac:dyDescent="0.25">
      <c r="G486" s="59"/>
      <c r="H486" s="59"/>
    </row>
    <row r="487" spans="7:8" x14ac:dyDescent="0.25">
      <c r="G487" s="59"/>
      <c r="H487" s="59"/>
    </row>
    <row r="488" spans="7:8" x14ac:dyDescent="0.25">
      <c r="G488" s="59"/>
      <c r="H488" s="59"/>
    </row>
    <row r="489" spans="7:8" x14ac:dyDescent="0.25">
      <c r="G489" s="59"/>
      <c r="H489" s="59"/>
    </row>
    <row r="490" spans="7:8" x14ac:dyDescent="0.25">
      <c r="G490" s="59"/>
      <c r="H490" s="59"/>
    </row>
    <row r="491" spans="7:8" x14ac:dyDescent="0.25">
      <c r="G491" s="59"/>
      <c r="H491" s="59"/>
    </row>
    <row r="492" spans="7:8" x14ac:dyDescent="0.25">
      <c r="G492" s="59"/>
      <c r="H492" s="59"/>
    </row>
    <row r="493" spans="7:8" x14ac:dyDescent="0.25">
      <c r="G493" s="59"/>
      <c r="H493" s="59"/>
    </row>
    <row r="494" spans="7:8" x14ac:dyDescent="0.25">
      <c r="G494" s="59"/>
      <c r="H494" s="59"/>
    </row>
    <row r="495" spans="7:8" x14ac:dyDescent="0.25">
      <c r="H495" s="59"/>
    </row>
  </sheetData>
  <sheetProtection selectLockedCells="1" selectUnlockedCells="1"/>
  <sortState ref="L3:N116">
    <sortCondition descending="1" ref="N3:N116"/>
  </sortState>
  <hyperlinks>
    <hyperlink ref="H53" location="ÍNDICE!A1" display="Voltar ao índice"/>
    <hyperlink ref="H26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51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6"/>
  <sheetViews>
    <sheetView topLeftCell="A55" workbookViewId="0">
      <selection activeCell="N74" sqref="N74:N86"/>
    </sheetView>
  </sheetViews>
  <sheetFormatPr defaultRowHeight="15" x14ac:dyDescent="0.25"/>
  <cols>
    <col min="3" max="4" width="11.140625" customWidth="1"/>
    <col min="5" max="5" width="4" customWidth="1"/>
    <col min="8" max="8" width="13.85546875" bestFit="1" customWidth="1"/>
    <col min="9" max="9" width="12.7109375" bestFit="1" customWidth="1"/>
    <col min="10" max="10" width="3.5703125" customWidth="1"/>
    <col min="13" max="13" width="13.85546875" bestFit="1" customWidth="1"/>
    <col min="14" max="14" width="12.7109375" bestFit="1" customWidth="1"/>
    <col min="15" max="15" width="3.28515625" customWidth="1"/>
    <col min="18" max="18" width="13.85546875" bestFit="1" customWidth="1"/>
    <col min="19" max="19" width="12.7109375" bestFit="1" customWidth="1"/>
  </cols>
  <sheetData>
    <row r="2" spans="1:19" x14ac:dyDescent="0.25">
      <c r="A2" t="s">
        <v>8</v>
      </c>
      <c r="F2" t="s">
        <v>9</v>
      </c>
      <c r="K2" t="s">
        <v>10</v>
      </c>
      <c r="P2" t="s">
        <v>11</v>
      </c>
    </row>
    <row r="3" spans="1:19" x14ac:dyDescent="0.25">
      <c r="A3" t="s">
        <v>4</v>
      </c>
      <c r="F3" t="s">
        <v>4</v>
      </c>
      <c r="K3" t="s">
        <v>4</v>
      </c>
      <c r="P3" t="s">
        <v>4</v>
      </c>
    </row>
    <row r="4" spans="1:19" x14ac:dyDescent="0.25">
      <c r="A4" t="s">
        <v>3</v>
      </c>
      <c r="B4" t="s">
        <v>5</v>
      </c>
      <c r="C4" t="s">
        <v>6</v>
      </c>
      <c r="D4" t="s">
        <v>7</v>
      </c>
      <c r="F4" t="s">
        <v>3</v>
      </c>
      <c r="G4" t="s">
        <v>5</v>
      </c>
      <c r="H4" t="s">
        <v>6</v>
      </c>
      <c r="I4" t="s">
        <v>7</v>
      </c>
      <c r="K4" t="s">
        <v>3</v>
      </c>
      <c r="L4" t="s">
        <v>5</v>
      </c>
      <c r="M4" t="s">
        <v>6</v>
      </c>
      <c r="N4" t="s">
        <v>7</v>
      </c>
      <c r="P4" t="s">
        <v>3</v>
      </c>
      <c r="Q4" t="s">
        <v>5</v>
      </c>
      <c r="R4" t="s">
        <v>6</v>
      </c>
      <c r="S4" t="s">
        <v>7</v>
      </c>
    </row>
    <row r="5" spans="1:19" x14ac:dyDescent="0.25">
      <c r="A5">
        <v>2000</v>
      </c>
      <c r="B5">
        <v>1</v>
      </c>
      <c r="C5" s="9">
        <v>26689283</v>
      </c>
      <c r="D5" s="9">
        <v>67628729</v>
      </c>
      <c r="F5">
        <v>2000</v>
      </c>
      <c r="G5">
        <v>1</v>
      </c>
      <c r="H5" s="9">
        <v>820539646</v>
      </c>
      <c r="I5" s="9">
        <v>205243309</v>
      </c>
      <c r="K5">
        <v>2000</v>
      </c>
      <c r="L5">
        <v>1</v>
      </c>
      <c r="M5" s="9">
        <v>520299646</v>
      </c>
      <c r="N5" s="9">
        <v>320048140</v>
      </c>
      <c r="P5">
        <v>2000</v>
      </c>
      <c r="Q5">
        <v>1</v>
      </c>
      <c r="R5" s="9">
        <v>166492433</v>
      </c>
      <c r="S5" s="9">
        <v>158749306</v>
      </c>
    </row>
    <row r="6" spans="1:19" x14ac:dyDescent="0.25">
      <c r="A6">
        <v>2001</v>
      </c>
      <c r="B6">
        <v>1</v>
      </c>
      <c r="C6" s="9">
        <v>30722776</v>
      </c>
      <c r="D6" s="9">
        <v>76750459</v>
      </c>
      <c r="F6">
        <v>2001</v>
      </c>
      <c r="G6">
        <v>1</v>
      </c>
      <c r="H6" s="9">
        <v>871373019</v>
      </c>
      <c r="I6" s="9">
        <v>237625958</v>
      </c>
      <c r="K6">
        <v>2001</v>
      </c>
      <c r="L6">
        <v>1</v>
      </c>
      <c r="M6" s="9">
        <v>579502695</v>
      </c>
      <c r="N6" s="9">
        <v>411094255</v>
      </c>
      <c r="P6">
        <v>2001</v>
      </c>
      <c r="Q6">
        <v>1</v>
      </c>
      <c r="R6" s="9">
        <v>171201315</v>
      </c>
      <c r="S6" s="9">
        <v>144610746</v>
      </c>
    </row>
    <row r="7" spans="1:19" x14ac:dyDescent="0.25">
      <c r="A7">
        <v>2002</v>
      </c>
      <c r="B7">
        <v>1</v>
      </c>
      <c r="C7" s="9">
        <v>32197584</v>
      </c>
      <c r="D7" s="9">
        <v>83255089</v>
      </c>
      <c r="F7">
        <v>2002</v>
      </c>
      <c r="G7">
        <v>1</v>
      </c>
      <c r="H7" s="9">
        <v>724314953</v>
      </c>
      <c r="I7" s="9">
        <v>230633107</v>
      </c>
      <c r="K7">
        <v>2002</v>
      </c>
      <c r="L7">
        <v>1</v>
      </c>
      <c r="M7" s="9">
        <v>541156768</v>
      </c>
      <c r="N7" s="9">
        <v>383824392</v>
      </c>
      <c r="P7">
        <v>2002</v>
      </c>
      <c r="Q7">
        <v>1</v>
      </c>
      <c r="R7" s="9">
        <v>178231027</v>
      </c>
      <c r="S7" s="9">
        <v>158447816</v>
      </c>
    </row>
    <row r="8" spans="1:19" x14ac:dyDescent="0.25">
      <c r="A8">
        <v>2003</v>
      </c>
      <c r="B8">
        <v>1</v>
      </c>
      <c r="C8" s="9">
        <v>34753975</v>
      </c>
      <c r="D8" s="9">
        <v>88537388</v>
      </c>
      <c r="F8">
        <v>2003</v>
      </c>
      <c r="G8">
        <v>1</v>
      </c>
      <c r="H8" s="9">
        <v>752460132</v>
      </c>
      <c r="I8" s="9">
        <v>233734508</v>
      </c>
      <c r="K8">
        <v>2003</v>
      </c>
      <c r="L8">
        <v>1</v>
      </c>
      <c r="M8" s="9">
        <v>540161095</v>
      </c>
      <c r="N8" s="9">
        <v>400463902</v>
      </c>
      <c r="P8">
        <v>2003</v>
      </c>
      <c r="Q8">
        <v>1</v>
      </c>
      <c r="R8" s="9">
        <v>175680956</v>
      </c>
      <c r="S8" s="9">
        <v>157490159</v>
      </c>
    </row>
    <row r="9" spans="1:19" x14ac:dyDescent="0.25">
      <c r="A9">
        <v>2004</v>
      </c>
      <c r="B9">
        <v>1</v>
      </c>
      <c r="C9" s="9">
        <v>36064776</v>
      </c>
      <c r="D9" s="9">
        <v>83770059</v>
      </c>
      <c r="F9">
        <v>2004</v>
      </c>
      <c r="G9">
        <v>1</v>
      </c>
      <c r="H9" s="9">
        <v>803718659</v>
      </c>
      <c r="I9" s="9">
        <v>235601835</v>
      </c>
      <c r="K9">
        <v>2004</v>
      </c>
      <c r="L9">
        <v>1</v>
      </c>
      <c r="M9" s="9">
        <v>576998820</v>
      </c>
      <c r="N9" s="9">
        <v>417303814</v>
      </c>
      <c r="P9">
        <v>2004</v>
      </c>
      <c r="Q9">
        <v>1</v>
      </c>
      <c r="R9" s="9">
        <v>187041668</v>
      </c>
      <c r="S9" s="9">
        <v>169758306</v>
      </c>
    </row>
    <row r="10" spans="1:19" x14ac:dyDescent="0.25">
      <c r="A10">
        <v>2005</v>
      </c>
      <c r="B10">
        <v>1</v>
      </c>
      <c r="C10" s="9">
        <v>30814224</v>
      </c>
      <c r="D10" s="9">
        <v>71755302</v>
      </c>
      <c r="F10">
        <v>2005</v>
      </c>
      <c r="G10">
        <v>1</v>
      </c>
      <c r="H10" s="9">
        <v>663089001</v>
      </c>
      <c r="I10" s="9">
        <v>222327822</v>
      </c>
      <c r="K10">
        <v>2005</v>
      </c>
      <c r="L10">
        <v>1</v>
      </c>
      <c r="M10" s="9">
        <v>580473619</v>
      </c>
      <c r="N10" s="9">
        <v>417598810</v>
      </c>
      <c r="P10">
        <v>2005</v>
      </c>
      <c r="Q10">
        <v>1</v>
      </c>
      <c r="R10" s="9">
        <v>202601398</v>
      </c>
      <c r="S10" s="9">
        <v>170535123</v>
      </c>
    </row>
    <row r="11" spans="1:19" x14ac:dyDescent="0.25">
      <c r="A11">
        <v>2006</v>
      </c>
      <c r="B11">
        <v>1</v>
      </c>
      <c r="C11" s="9">
        <v>41944291</v>
      </c>
      <c r="D11" s="9">
        <v>92198801</v>
      </c>
      <c r="F11">
        <v>2006</v>
      </c>
      <c r="G11">
        <v>1</v>
      </c>
      <c r="H11" s="9">
        <v>720931285</v>
      </c>
      <c r="I11" s="9">
        <v>275703828</v>
      </c>
      <c r="K11">
        <v>2006</v>
      </c>
      <c r="L11">
        <v>1</v>
      </c>
      <c r="M11" s="9">
        <v>565772648</v>
      </c>
      <c r="N11" s="9">
        <v>397439593</v>
      </c>
      <c r="P11">
        <v>2006</v>
      </c>
      <c r="Q11">
        <v>1</v>
      </c>
      <c r="R11" s="9">
        <v>211676974</v>
      </c>
      <c r="S11" s="9">
        <v>186911192</v>
      </c>
    </row>
    <row r="12" spans="1:19" x14ac:dyDescent="0.25">
      <c r="A12">
        <v>2007</v>
      </c>
      <c r="B12">
        <v>1</v>
      </c>
      <c r="C12" s="9">
        <v>44450107</v>
      </c>
      <c r="D12" s="9">
        <v>96242022</v>
      </c>
      <c r="F12">
        <v>2007</v>
      </c>
      <c r="G12">
        <v>1</v>
      </c>
      <c r="H12" s="9">
        <v>713088890</v>
      </c>
      <c r="I12" s="9">
        <v>305655702</v>
      </c>
      <c r="K12">
        <v>2007</v>
      </c>
      <c r="L12">
        <v>1</v>
      </c>
      <c r="M12" s="9">
        <v>643978418</v>
      </c>
      <c r="N12" s="9">
        <v>451445350</v>
      </c>
      <c r="P12">
        <v>2007</v>
      </c>
      <c r="Q12">
        <v>1</v>
      </c>
      <c r="R12" s="9">
        <v>229810354</v>
      </c>
      <c r="S12" s="9">
        <v>216017832</v>
      </c>
    </row>
    <row r="13" spans="1:19" x14ac:dyDescent="0.25">
      <c r="A13">
        <v>2008</v>
      </c>
      <c r="B13">
        <v>1</v>
      </c>
      <c r="C13" s="9">
        <v>47751122</v>
      </c>
      <c r="D13" s="9">
        <v>112670517</v>
      </c>
      <c r="F13">
        <v>2008</v>
      </c>
      <c r="G13">
        <v>1</v>
      </c>
      <c r="H13" s="9">
        <v>744019314</v>
      </c>
      <c r="I13" s="9">
        <v>285968768</v>
      </c>
      <c r="K13">
        <v>2008</v>
      </c>
      <c r="L13">
        <v>1</v>
      </c>
      <c r="M13" s="9">
        <v>700590574</v>
      </c>
      <c r="N13" s="9">
        <v>504205972</v>
      </c>
      <c r="P13">
        <v>2008</v>
      </c>
      <c r="Q13">
        <v>1</v>
      </c>
      <c r="R13" s="9">
        <v>246054892</v>
      </c>
      <c r="S13" s="9">
        <v>237230017</v>
      </c>
    </row>
    <row r="14" spans="1:19" x14ac:dyDescent="0.25">
      <c r="A14">
        <v>2009</v>
      </c>
      <c r="B14">
        <v>1</v>
      </c>
      <c r="C14" s="9">
        <v>44717621</v>
      </c>
      <c r="D14" s="9">
        <v>92209248</v>
      </c>
      <c r="F14">
        <v>2009</v>
      </c>
      <c r="G14">
        <v>1</v>
      </c>
      <c r="H14" s="9">
        <v>736084171</v>
      </c>
      <c r="I14" s="9">
        <v>266156867</v>
      </c>
      <c r="K14">
        <v>2009</v>
      </c>
      <c r="L14">
        <v>1</v>
      </c>
      <c r="M14" s="9">
        <v>685969075</v>
      </c>
      <c r="N14" s="9">
        <v>457440198</v>
      </c>
      <c r="P14">
        <v>2009</v>
      </c>
      <c r="Q14">
        <v>1</v>
      </c>
      <c r="R14" s="9">
        <v>260324214</v>
      </c>
      <c r="S14" s="9">
        <v>264282361</v>
      </c>
    </row>
    <row r="15" spans="1:19" x14ac:dyDescent="0.25">
      <c r="A15">
        <v>2010</v>
      </c>
      <c r="B15">
        <v>1</v>
      </c>
      <c r="C15" s="9">
        <v>40118274</v>
      </c>
      <c r="D15" s="9">
        <v>92598461</v>
      </c>
      <c r="F15">
        <v>2010</v>
      </c>
      <c r="G15">
        <v>1</v>
      </c>
      <c r="H15" s="9">
        <v>773625545</v>
      </c>
      <c r="I15" s="9">
        <v>315922308</v>
      </c>
      <c r="K15">
        <v>2010</v>
      </c>
      <c r="L15">
        <v>1</v>
      </c>
      <c r="M15" s="9">
        <v>699185194</v>
      </c>
      <c r="N15" s="9">
        <v>519204840</v>
      </c>
      <c r="P15">
        <v>2010</v>
      </c>
      <c r="Q15">
        <v>1</v>
      </c>
      <c r="R15" s="9">
        <v>286320035</v>
      </c>
      <c r="S15" s="9">
        <v>280707172</v>
      </c>
    </row>
    <row r="16" spans="1:19" x14ac:dyDescent="0.25">
      <c r="A16">
        <v>2011</v>
      </c>
      <c r="B16">
        <v>1</v>
      </c>
      <c r="C16" s="9">
        <v>33734594</v>
      </c>
      <c r="D16" s="9">
        <v>80461638</v>
      </c>
      <c r="F16">
        <v>2011</v>
      </c>
      <c r="G16">
        <v>1</v>
      </c>
      <c r="H16" s="9">
        <v>708326598</v>
      </c>
      <c r="I16" s="9">
        <v>299572760</v>
      </c>
      <c r="K16">
        <v>2011</v>
      </c>
      <c r="L16">
        <v>1</v>
      </c>
      <c r="M16" s="9">
        <v>646617387</v>
      </c>
      <c r="N16" s="9">
        <v>476832067</v>
      </c>
      <c r="P16">
        <v>2011</v>
      </c>
      <c r="Q16">
        <v>1</v>
      </c>
      <c r="R16" s="9">
        <v>271109551</v>
      </c>
      <c r="S16" s="9">
        <v>284715153</v>
      </c>
    </row>
    <row r="17" spans="1:19" x14ac:dyDescent="0.25">
      <c r="A17">
        <v>2012</v>
      </c>
      <c r="B17">
        <v>1</v>
      </c>
      <c r="C17" s="9">
        <v>27030452</v>
      </c>
      <c r="D17" s="9">
        <v>70201258</v>
      </c>
      <c r="F17">
        <v>2012</v>
      </c>
      <c r="G17">
        <v>1</v>
      </c>
      <c r="H17" s="9">
        <v>671198599</v>
      </c>
      <c r="I17" s="9">
        <v>277091690</v>
      </c>
      <c r="K17">
        <v>2012</v>
      </c>
      <c r="L17">
        <v>1</v>
      </c>
      <c r="M17" s="9">
        <v>581546502</v>
      </c>
      <c r="N17" s="9">
        <v>451649808</v>
      </c>
      <c r="P17">
        <v>2012</v>
      </c>
      <c r="Q17">
        <v>1</v>
      </c>
      <c r="R17" s="9">
        <v>257325353</v>
      </c>
      <c r="S17" s="9">
        <v>274637551</v>
      </c>
    </row>
    <row r="18" spans="1:19" x14ac:dyDescent="0.25">
      <c r="A18">
        <v>2000</v>
      </c>
      <c r="B18">
        <v>2</v>
      </c>
      <c r="C18" s="9">
        <v>6464354</v>
      </c>
      <c r="D18" s="9">
        <v>15822087</v>
      </c>
      <c r="F18">
        <v>2000</v>
      </c>
      <c r="G18">
        <v>2</v>
      </c>
      <c r="H18" s="9">
        <v>95661388</v>
      </c>
      <c r="I18" s="9">
        <v>68982051</v>
      </c>
      <c r="K18">
        <v>2000</v>
      </c>
      <c r="L18">
        <v>2</v>
      </c>
      <c r="M18" s="9">
        <v>119290341</v>
      </c>
      <c r="N18" s="9">
        <v>82623022</v>
      </c>
      <c r="P18">
        <v>2000</v>
      </c>
      <c r="Q18">
        <v>2</v>
      </c>
      <c r="R18" s="9">
        <v>179467157</v>
      </c>
      <c r="S18" s="9">
        <v>131542673</v>
      </c>
    </row>
    <row r="19" spans="1:19" x14ac:dyDescent="0.25">
      <c r="A19">
        <v>2001</v>
      </c>
      <c r="B19">
        <v>2</v>
      </c>
      <c r="C19" s="9">
        <v>19487071</v>
      </c>
      <c r="D19" s="9">
        <v>21367571</v>
      </c>
      <c r="F19">
        <v>2001</v>
      </c>
      <c r="G19">
        <v>2</v>
      </c>
      <c r="H19" s="9">
        <v>90563861</v>
      </c>
      <c r="I19" s="9">
        <v>82182895</v>
      </c>
      <c r="K19">
        <v>2001</v>
      </c>
      <c r="L19">
        <v>2</v>
      </c>
      <c r="M19" s="9">
        <v>151423577</v>
      </c>
      <c r="N19" s="9">
        <v>114059713</v>
      </c>
      <c r="P19">
        <v>2001</v>
      </c>
      <c r="Q19">
        <v>2</v>
      </c>
      <c r="R19" s="9">
        <v>170248977</v>
      </c>
      <c r="S19" s="9">
        <v>126662796</v>
      </c>
    </row>
    <row r="20" spans="1:19" x14ac:dyDescent="0.25">
      <c r="A20">
        <v>2002</v>
      </c>
      <c r="B20">
        <v>2</v>
      </c>
      <c r="C20" s="9">
        <v>21616225</v>
      </c>
      <c r="D20" s="9">
        <v>23787422</v>
      </c>
      <c r="F20">
        <v>2002</v>
      </c>
      <c r="G20">
        <v>2</v>
      </c>
      <c r="H20" s="9">
        <v>171407888</v>
      </c>
      <c r="I20" s="9">
        <v>101213404</v>
      </c>
      <c r="K20">
        <v>2002</v>
      </c>
      <c r="L20">
        <v>2</v>
      </c>
      <c r="M20" s="9">
        <v>143827839</v>
      </c>
      <c r="N20" s="9">
        <v>112773730</v>
      </c>
      <c r="P20">
        <v>2002</v>
      </c>
      <c r="Q20">
        <v>2</v>
      </c>
      <c r="R20" s="9">
        <v>191827652</v>
      </c>
      <c r="S20" s="9">
        <v>142705002</v>
      </c>
    </row>
    <row r="21" spans="1:19" x14ac:dyDescent="0.25">
      <c r="A21">
        <v>2003</v>
      </c>
      <c r="B21">
        <v>2</v>
      </c>
      <c r="C21" s="9">
        <v>9513967</v>
      </c>
      <c r="D21" s="9">
        <v>24906450</v>
      </c>
      <c r="F21">
        <v>2003</v>
      </c>
      <c r="G21">
        <v>2</v>
      </c>
      <c r="H21" s="9">
        <v>170004307</v>
      </c>
      <c r="I21" s="9">
        <v>96028757</v>
      </c>
      <c r="K21">
        <v>2003</v>
      </c>
      <c r="L21">
        <v>2</v>
      </c>
      <c r="M21" s="9">
        <v>159898225</v>
      </c>
      <c r="N21" s="9">
        <v>134692883</v>
      </c>
      <c r="P21">
        <v>2003</v>
      </c>
      <c r="Q21">
        <v>2</v>
      </c>
      <c r="R21" s="9">
        <v>229152150</v>
      </c>
      <c r="S21" s="9">
        <v>154894444</v>
      </c>
    </row>
    <row r="22" spans="1:19" x14ac:dyDescent="0.25">
      <c r="A22">
        <v>2004</v>
      </c>
      <c r="B22">
        <v>2</v>
      </c>
      <c r="C22" s="9">
        <v>42771185</v>
      </c>
      <c r="D22" s="9">
        <v>43772644</v>
      </c>
      <c r="F22">
        <v>2004</v>
      </c>
      <c r="G22">
        <v>2</v>
      </c>
      <c r="H22" s="9">
        <v>255828151</v>
      </c>
      <c r="I22" s="9">
        <v>108039555</v>
      </c>
      <c r="K22">
        <v>2004</v>
      </c>
      <c r="L22">
        <v>2</v>
      </c>
      <c r="M22" s="9">
        <v>176797536</v>
      </c>
      <c r="N22" s="9">
        <v>137641159</v>
      </c>
      <c r="P22">
        <v>2004</v>
      </c>
      <c r="Q22">
        <v>2</v>
      </c>
      <c r="R22" s="9">
        <v>208418908</v>
      </c>
      <c r="S22" s="9">
        <v>147920759</v>
      </c>
    </row>
    <row r="23" spans="1:19" x14ac:dyDescent="0.25">
      <c r="A23">
        <v>2005</v>
      </c>
      <c r="B23">
        <v>2</v>
      </c>
      <c r="C23" s="9">
        <v>50665914</v>
      </c>
      <c r="D23" s="9">
        <v>44530766</v>
      </c>
      <c r="F23">
        <v>2005</v>
      </c>
      <c r="G23">
        <v>2</v>
      </c>
      <c r="H23" s="9">
        <v>252721760</v>
      </c>
      <c r="I23" s="9">
        <v>104494530</v>
      </c>
      <c r="K23">
        <v>2005</v>
      </c>
      <c r="L23">
        <v>2</v>
      </c>
      <c r="M23" s="9">
        <v>192765049</v>
      </c>
      <c r="N23" s="9">
        <v>142745560</v>
      </c>
      <c r="P23">
        <v>2005</v>
      </c>
      <c r="Q23">
        <v>2</v>
      </c>
      <c r="R23" s="9">
        <v>210976805</v>
      </c>
      <c r="S23" s="9">
        <v>147200104</v>
      </c>
    </row>
    <row r="24" spans="1:19" x14ac:dyDescent="0.25">
      <c r="A24">
        <v>2006</v>
      </c>
      <c r="B24">
        <v>2</v>
      </c>
      <c r="C24" s="9">
        <v>43042599</v>
      </c>
      <c r="D24" s="9">
        <v>50179655</v>
      </c>
      <c r="F24">
        <v>2006</v>
      </c>
      <c r="G24">
        <v>2</v>
      </c>
      <c r="H24" s="9">
        <v>259421562</v>
      </c>
      <c r="I24" s="9">
        <v>130340983</v>
      </c>
      <c r="K24">
        <v>2006</v>
      </c>
      <c r="L24">
        <v>2</v>
      </c>
      <c r="M24" s="9">
        <v>187783501</v>
      </c>
      <c r="N24" s="9">
        <v>140559672</v>
      </c>
      <c r="P24">
        <v>2006</v>
      </c>
      <c r="Q24">
        <v>2</v>
      </c>
      <c r="R24" s="9">
        <v>256655686</v>
      </c>
      <c r="S24" s="9">
        <v>171851362</v>
      </c>
    </row>
    <row r="25" spans="1:19" x14ac:dyDescent="0.25">
      <c r="A25">
        <v>2007</v>
      </c>
      <c r="B25">
        <v>2</v>
      </c>
      <c r="C25" s="9">
        <v>51264995</v>
      </c>
      <c r="D25" s="9">
        <v>60187480</v>
      </c>
      <c r="F25">
        <v>2007</v>
      </c>
      <c r="G25">
        <v>2</v>
      </c>
      <c r="H25" s="9">
        <v>356092032</v>
      </c>
      <c r="I25" s="9">
        <v>156919440</v>
      </c>
      <c r="K25">
        <v>2007</v>
      </c>
      <c r="L25">
        <v>2</v>
      </c>
      <c r="M25" s="9">
        <v>190582053</v>
      </c>
      <c r="N25" s="9">
        <v>163052581</v>
      </c>
      <c r="P25">
        <v>2007</v>
      </c>
      <c r="Q25">
        <v>2</v>
      </c>
      <c r="R25" s="9">
        <v>303179128</v>
      </c>
      <c r="S25" s="9">
        <v>221586380</v>
      </c>
    </row>
    <row r="26" spans="1:19" x14ac:dyDescent="0.25">
      <c r="A26">
        <v>2008</v>
      </c>
      <c r="B26">
        <v>2</v>
      </c>
      <c r="C26" s="9">
        <v>32170704</v>
      </c>
      <c r="D26" s="9">
        <v>48853094</v>
      </c>
      <c r="F26">
        <v>2008</v>
      </c>
      <c r="G26">
        <v>2</v>
      </c>
      <c r="H26" s="9">
        <v>370343314</v>
      </c>
      <c r="I26" s="9">
        <v>188743665</v>
      </c>
      <c r="K26">
        <v>2008</v>
      </c>
      <c r="L26">
        <v>2</v>
      </c>
      <c r="M26" s="9">
        <v>233193178</v>
      </c>
      <c r="N26" s="9">
        <v>207553284</v>
      </c>
      <c r="P26">
        <v>2008</v>
      </c>
      <c r="Q26">
        <v>2</v>
      </c>
      <c r="R26" s="9">
        <v>296091941</v>
      </c>
      <c r="S26" s="9">
        <v>253862295</v>
      </c>
    </row>
    <row r="27" spans="1:19" x14ac:dyDescent="0.25">
      <c r="A27">
        <v>2009</v>
      </c>
      <c r="B27">
        <v>2</v>
      </c>
      <c r="C27" s="9">
        <v>53126520</v>
      </c>
      <c r="D27" s="9">
        <v>54102769</v>
      </c>
      <c r="F27">
        <v>2009</v>
      </c>
      <c r="G27">
        <v>2</v>
      </c>
      <c r="H27" s="9">
        <v>337354744</v>
      </c>
      <c r="I27" s="9">
        <v>189038927</v>
      </c>
      <c r="K27">
        <v>2009</v>
      </c>
      <c r="L27">
        <v>2</v>
      </c>
      <c r="M27" s="9">
        <v>239424536</v>
      </c>
      <c r="N27" s="9">
        <v>209157543</v>
      </c>
      <c r="P27">
        <v>2009</v>
      </c>
      <c r="Q27">
        <v>2</v>
      </c>
      <c r="R27" s="9">
        <v>298233573</v>
      </c>
      <c r="S27" s="9">
        <v>277371760</v>
      </c>
    </row>
    <row r="28" spans="1:19" x14ac:dyDescent="0.25">
      <c r="A28">
        <v>2010</v>
      </c>
      <c r="B28">
        <v>2</v>
      </c>
      <c r="C28" s="9">
        <v>51531106</v>
      </c>
      <c r="D28" s="9">
        <v>57765046</v>
      </c>
      <c r="F28">
        <v>2010</v>
      </c>
      <c r="G28">
        <v>2</v>
      </c>
      <c r="H28" s="9">
        <v>299494647</v>
      </c>
      <c r="I28" s="9">
        <v>166812578</v>
      </c>
      <c r="K28">
        <v>2010</v>
      </c>
      <c r="L28">
        <v>2</v>
      </c>
      <c r="M28" s="9">
        <v>298809819</v>
      </c>
      <c r="N28" s="9">
        <v>270107406</v>
      </c>
      <c r="P28">
        <v>2010</v>
      </c>
      <c r="Q28">
        <v>2</v>
      </c>
      <c r="R28" s="9">
        <v>311686543</v>
      </c>
      <c r="S28" s="9">
        <v>285622278</v>
      </c>
    </row>
    <row r="29" spans="1:19" x14ac:dyDescent="0.25">
      <c r="A29">
        <v>2011</v>
      </c>
      <c r="B29">
        <v>2</v>
      </c>
      <c r="C29" s="9">
        <v>52015183</v>
      </c>
      <c r="D29" s="9">
        <v>66842712</v>
      </c>
      <c r="F29">
        <v>2011</v>
      </c>
      <c r="G29">
        <v>2</v>
      </c>
      <c r="H29" s="9">
        <v>335601155</v>
      </c>
      <c r="I29" s="9">
        <v>174418241</v>
      </c>
      <c r="K29">
        <v>2011</v>
      </c>
      <c r="L29">
        <v>2</v>
      </c>
      <c r="M29" s="9">
        <v>304990683</v>
      </c>
      <c r="N29" s="9">
        <v>282887407</v>
      </c>
      <c r="P29">
        <v>2011</v>
      </c>
      <c r="Q29">
        <v>2</v>
      </c>
      <c r="R29" s="9">
        <v>351631451</v>
      </c>
      <c r="S29" s="9">
        <v>320686156</v>
      </c>
    </row>
    <row r="30" spans="1:19" x14ac:dyDescent="0.25">
      <c r="A30">
        <v>2012</v>
      </c>
      <c r="B30">
        <v>2</v>
      </c>
      <c r="C30" s="9">
        <v>26634925</v>
      </c>
      <c r="D30" s="9">
        <v>55227731</v>
      </c>
      <c r="F30">
        <v>2012</v>
      </c>
      <c r="G30">
        <v>2</v>
      </c>
      <c r="H30" s="9">
        <v>329224434</v>
      </c>
      <c r="I30" s="9">
        <v>196632500</v>
      </c>
      <c r="K30">
        <v>2012</v>
      </c>
      <c r="L30">
        <v>2</v>
      </c>
      <c r="M30" s="9">
        <v>320844468</v>
      </c>
      <c r="N30" s="9">
        <v>319531130</v>
      </c>
      <c r="P30">
        <v>2012</v>
      </c>
      <c r="Q30">
        <v>2</v>
      </c>
      <c r="R30" s="9">
        <v>372782167</v>
      </c>
      <c r="S30" s="9">
        <v>344492628</v>
      </c>
    </row>
    <row r="32" spans="1:19" x14ac:dyDescent="0.25">
      <c r="A32">
        <v>2000</v>
      </c>
      <c r="D32" s="4">
        <f>D5/1000000</f>
        <v>67.628729000000007</v>
      </c>
      <c r="I32" s="4">
        <f>I5/1000000</f>
        <v>205.24330900000001</v>
      </c>
      <c r="N32" s="4">
        <f>N5/1000000</f>
        <v>320.04813999999999</v>
      </c>
      <c r="S32" s="4">
        <f>S5/1000000</f>
        <v>158.74930599999999</v>
      </c>
    </row>
    <row r="33" spans="1:19" x14ac:dyDescent="0.25">
      <c r="A33">
        <v>2001</v>
      </c>
      <c r="D33" s="4">
        <f t="shared" ref="D33:D57" si="0">D6/1000000</f>
        <v>76.750459000000006</v>
      </c>
      <c r="I33" s="4">
        <f t="shared" ref="I33:I57" si="1">I6/1000000</f>
        <v>237.625958</v>
      </c>
      <c r="N33" s="4">
        <f t="shared" ref="N33:N57" si="2">N6/1000000</f>
        <v>411.09425499999998</v>
      </c>
      <c r="S33" s="4">
        <f t="shared" ref="S33:S57" si="3">S6/1000000</f>
        <v>144.61074600000001</v>
      </c>
    </row>
    <row r="34" spans="1:19" x14ac:dyDescent="0.25">
      <c r="A34">
        <v>2002</v>
      </c>
      <c r="D34" s="4">
        <f t="shared" si="0"/>
        <v>83.255088999999998</v>
      </c>
      <c r="I34" s="4">
        <f t="shared" si="1"/>
        <v>230.633107</v>
      </c>
      <c r="N34" s="4">
        <f t="shared" si="2"/>
        <v>383.82439199999999</v>
      </c>
      <c r="S34" s="4">
        <f t="shared" si="3"/>
        <v>158.44781599999999</v>
      </c>
    </row>
    <row r="35" spans="1:19" x14ac:dyDescent="0.25">
      <c r="A35">
        <v>2003</v>
      </c>
      <c r="D35" s="4">
        <f t="shared" si="0"/>
        <v>88.537388000000007</v>
      </c>
      <c r="I35" s="4">
        <f t="shared" si="1"/>
        <v>233.73450800000001</v>
      </c>
      <c r="N35" s="4">
        <f t="shared" si="2"/>
        <v>400.46390200000002</v>
      </c>
      <c r="S35" s="4">
        <f t="shared" si="3"/>
        <v>157.49015900000001</v>
      </c>
    </row>
    <row r="36" spans="1:19" x14ac:dyDescent="0.25">
      <c r="A36">
        <v>2004</v>
      </c>
      <c r="D36" s="4">
        <f t="shared" si="0"/>
        <v>83.770059000000003</v>
      </c>
      <c r="I36" s="4">
        <f t="shared" si="1"/>
        <v>235.60183499999999</v>
      </c>
      <c r="N36" s="4">
        <f t="shared" si="2"/>
        <v>417.30381399999999</v>
      </c>
      <c r="S36" s="4">
        <f t="shared" si="3"/>
        <v>169.758306</v>
      </c>
    </row>
    <row r="37" spans="1:19" x14ac:dyDescent="0.25">
      <c r="A37">
        <v>2005</v>
      </c>
      <c r="D37" s="4">
        <f t="shared" si="0"/>
        <v>71.755302</v>
      </c>
      <c r="I37" s="4">
        <f t="shared" si="1"/>
        <v>222.327822</v>
      </c>
      <c r="N37" s="4">
        <f t="shared" si="2"/>
        <v>417.59881000000001</v>
      </c>
      <c r="S37" s="4">
        <f t="shared" si="3"/>
        <v>170.535123</v>
      </c>
    </row>
    <row r="38" spans="1:19" x14ac:dyDescent="0.25">
      <c r="A38">
        <v>2006</v>
      </c>
      <c r="D38" s="4">
        <f t="shared" si="0"/>
        <v>92.198801000000003</v>
      </c>
      <c r="I38" s="4">
        <f t="shared" si="1"/>
        <v>275.70382799999999</v>
      </c>
      <c r="N38" s="4">
        <f t="shared" si="2"/>
        <v>397.439593</v>
      </c>
      <c r="S38" s="4">
        <f t="shared" si="3"/>
        <v>186.911192</v>
      </c>
    </row>
    <row r="39" spans="1:19" x14ac:dyDescent="0.25">
      <c r="A39">
        <v>2007</v>
      </c>
      <c r="D39" s="4">
        <f t="shared" si="0"/>
        <v>96.242022000000006</v>
      </c>
      <c r="I39" s="4">
        <f t="shared" si="1"/>
        <v>305.65570200000002</v>
      </c>
      <c r="N39" s="4">
        <f t="shared" si="2"/>
        <v>451.44535000000002</v>
      </c>
      <c r="S39" s="4">
        <f t="shared" si="3"/>
        <v>216.017832</v>
      </c>
    </row>
    <row r="40" spans="1:19" x14ac:dyDescent="0.25">
      <c r="A40">
        <v>2008</v>
      </c>
      <c r="D40" s="4">
        <f t="shared" si="0"/>
        <v>112.670517</v>
      </c>
      <c r="I40" s="4">
        <f t="shared" si="1"/>
        <v>285.96876800000001</v>
      </c>
      <c r="N40" s="4">
        <f t="shared" si="2"/>
        <v>504.20597199999997</v>
      </c>
      <c r="S40" s="4">
        <f t="shared" si="3"/>
        <v>237.230017</v>
      </c>
    </row>
    <row r="41" spans="1:19" x14ac:dyDescent="0.25">
      <c r="A41">
        <v>2009</v>
      </c>
      <c r="D41" s="4">
        <f t="shared" si="0"/>
        <v>92.209248000000002</v>
      </c>
      <c r="I41" s="4">
        <f t="shared" si="1"/>
        <v>266.15686699999998</v>
      </c>
      <c r="N41" s="4">
        <f t="shared" si="2"/>
        <v>457.44019800000001</v>
      </c>
      <c r="S41" s="4">
        <f t="shared" si="3"/>
        <v>264.28236099999998</v>
      </c>
    </row>
    <row r="42" spans="1:19" x14ac:dyDescent="0.25">
      <c r="A42">
        <v>2010</v>
      </c>
      <c r="D42" s="4">
        <f t="shared" si="0"/>
        <v>92.598461</v>
      </c>
      <c r="I42" s="4">
        <f t="shared" si="1"/>
        <v>315.92230799999999</v>
      </c>
      <c r="N42" s="4">
        <f t="shared" si="2"/>
        <v>519.20483999999999</v>
      </c>
      <c r="S42" s="4">
        <f t="shared" si="3"/>
        <v>280.70717200000001</v>
      </c>
    </row>
    <row r="43" spans="1:19" x14ac:dyDescent="0.25">
      <c r="A43">
        <v>2011</v>
      </c>
      <c r="D43" s="4">
        <f t="shared" si="0"/>
        <v>80.461637999999994</v>
      </c>
      <c r="I43" s="4">
        <f t="shared" si="1"/>
        <v>299.57276000000002</v>
      </c>
      <c r="N43" s="4">
        <f t="shared" si="2"/>
        <v>476.832067</v>
      </c>
      <c r="S43" s="4">
        <f t="shared" si="3"/>
        <v>284.71515299999999</v>
      </c>
    </row>
    <row r="44" spans="1:19" x14ac:dyDescent="0.25">
      <c r="A44">
        <v>2012</v>
      </c>
      <c r="D44" s="4">
        <f t="shared" si="0"/>
        <v>70.201257999999996</v>
      </c>
      <c r="I44" s="4">
        <f t="shared" si="1"/>
        <v>277.09169000000003</v>
      </c>
      <c r="N44" s="4">
        <f t="shared" si="2"/>
        <v>451.64980800000001</v>
      </c>
      <c r="S44" s="4">
        <f t="shared" si="3"/>
        <v>274.63755099999997</v>
      </c>
    </row>
    <row r="45" spans="1:19" x14ac:dyDescent="0.25">
      <c r="A45">
        <v>2000</v>
      </c>
      <c r="D45" s="4">
        <f t="shared" si="0"/>
        <v>15.822087</v>
      </c>
      <c r="I45" s="4">
        <f t="shared" si="1"/>
        <v>68.982050999999998</v>
      </c>
      <c r="N45" s="4">
        <f t="shared" si="2"/>
        <v>82.623022000000006</v>
      </c>
      <c r="S45" s="4">
        <f t="shared" si="3"/>
        <v>131.54267300000001</v>
      </c>
    </row>
    <row r="46" spans="1:19" x14ac:dyDescent="0.25">
      <c r="A46">
        <v>2001</v>
      </c>
      <c r="D46" s="4">
        <f t="shared" si="0"/>
        <v>21.367571000000002</v>
      </c>
      <c r="I46" s="4">
        <f t="shared" si="1"/>
        <v>82.182895000000002</v>
      </c>
      <c r="N46" s="4">
        <f t="shared" si="2"/>
        <v>114.059713</v>
      </c>
      <c r="S46" s="4">
        <f t="shared" si="3"/>
        <v>126.662796</v>
      </c>
    </row>
    <row r="47" spans="1:19" x14ac:dyDescent="0.25">
      <c r="A47">
        <v>2002</v>
      </c>
      <c r="D47" s="4">
        <f t="shared" si="0"/>
        <v>23.787421999999999</v>
      </c>
      <c r="I47" s="4">
        <f t="shared" si="1"/>
        <v>101.213404</v>
      </c>
      <c r="N47" s="4">
        <f t="shared" si="2"/>
        <v>112.77373</v>
      </c>
      <c r="S47" s="4">
        <f t="shared" si="3"/>
        <v>142.70500200000001</v>
      </c>
    </row>
    <row r="48" spans="1:19" x14ac:dyDescent="0.25">
      <c r="A48">
        <v>2003</v>
      </c>
      <c r="D48" s="4">
        <f t="shared" si="0"/>
        <v>24.90645</v>
      </c>
      <c r="I48" s="4">
        <f t="shared" si="1"/>
        <v>96.028756999999999</v>
      </c>
      <c r="N48" s="4">
        <f t="shared" si="2"/>
        <v>134.69288299999999</v>
      </c>
      <c r="S48" s="4">
        <f t="shared" si="3"/>
        <v>154.89444399999999</v>
      </c>
    </row>
    <row r="49" spans="1:19" x14ac:dyDescent="0.25">
      <c r="A49">
        <v>2004</v>
      </c>
      <c r="D49" s="4">
        <f t="shared" si="0"/>
        <v>43.772644</v>
      </c>
      <c r="I49" s="4">
        <f t="shared" si="1"/>
        <v>108.03955499999999</v>
      </c>
      <c r="N49" s="4">
        <f t="shared" si="2"/>
        <v>137.64115899999999</v>
      </c>
      <c r="S49" s="4">
        <f t="shared" si="3"/>
        <v>147.920759</v>
      </c>
    </row>
    <row r="50" spans="1:19" x14ac:dyDescent="0.25">
      <c r="A50">
        <v>2005</v>
      </c>
      <c r="D50" s="4">
        <f t="shared" si="0"/>
        <v>44.530766</v>
      </c>
      <c r="I50" s="4">
        <f t="shared" si="1"/>
        <v>104.49453</v>
      </c>
      <c r="N50" s="4">
        <f t="shared" si="2"/>
        <v>142.74556000000001</v>
      </c>
      <c r="S50" s="4">
        <f t="shared" si="3"/>
        <v>147.20010400000001</v>
      </c>
    </row>
    <row r="51" spans="1:19" x14ac:dyDescent="0.25">
      <c r="A51">
        <v>2006</v>
      </c>
      <c r="D51" s="4">
        <f t="shared" si="0"/>
        <v>50.179654999999997</v>
      </c>
      <c r="I51" s="4">
        <f t="shared" si="1"/>
        <v>130.34098299999999</v>
      </c>
      <c r="N51" s="4">
        <f t="shared" si="2"/>
        <v>140.55967200000001</v>
      </c>
      <c r="S51" s="4">
        <f t="shared" si="3"/>
        <v>171.85136199999999</v>
      </c>
    </row>
    <row r="52" spans="1:19" x14ac:dyDescent="0.25">
      <c r="A52">
        <v>2007</v>
      </c>
      <c r="D52" s="4">
        <f t="shared" si="0"/>
        <v>60.187480000000001</v>
      </c>
      <c r="I52" s="4">
        <f t="shared" si="1"/>
        <v>156.91944000000001</v>
      </c>
      <c r="N52" s="4">
        <f t="shared" si="2"/>
        <v>163.052581</v>
      </c>
      <c r="S52" s="4">
        <f t="shared" si="3"/>
        <v>221.58637999999999</v>
      </c>
    </row>
    <row r="53" spans="1:19" x14ac:dyDescent="0.25">
      <c r="A53">
        <v>2008</v>
      </c>
      <c r="D53" s="4">
        <f t="shared" si="0"/>
        <v>48.853093999999999</v>
      </c>
      <c r="I53" s="4">
        <f t="shared" si="1"/>
        <v>188.74366499999999</v>
      </c>
      <c r="N53" s="4">
        <f t="shared" si="2"/>
        <v>207.55328399999999</v>
      </c>
      <c r="S53" s="4">
        <f t="shared" si="3"/>
        <v>253.86229499999999</v>
      </c>
    </row>
    <row r="54" spans="1:19" x14ac:dyDescent="0.25">
      <c r="A54">
        <v>2009</v>
      </c>
      <c r="D54" s="4">
        <f t="shared" si="0"/>
        <v>54.102769000000002</v>
      </c>
      <c r="I54" s="4">
        <f t="shared" si="1"/>
        <v>189.038927</v>
      </c>
      <c r="N54" s="4">
        <f t="shared" si="2"/>
        <v>209.157543</v>
      </c>
      <c r="S54" s="4">
        <f t="shared" si="3"/>
        <v>277.37175999999999</v>
      </c>
    </row>
    <row r="55" spans="1:19" x14ac:dyDescent="0.25">
      <c r="A55">
        <v>2010</v>
      </c>
      <c r="D55" s="4">
        <f t="shared" si="0"/>
        <v>57.765045999999998</v>
      </c>
      <c r="I55" s="4">
        <f t="shared" si="1"/>
        <v>166.812578</v>
      </c>
      <c r="N55" s="4">
        <f t="shared" si="2"/>
        <v>270.10740600000003</v>
      </c>
      <c r="S55" s="4">
        <f t="shared" si="3"/>
        <v>285.62227799999999</v>
      </c>
    </row>
    <row r="56" spans="1:19" x14ac:dyDescent="0.25">
      <c r="A56">
        <v>2011</v>
      </c>
      <c r="D56" s="4">
        <f t="shared" si="0"/>
        <v>66.842712000000006</v>
      </c>
      <c r="I56" s="4">
        <f t="shared" si="1"/>
        <v>174.41824099999999</v>
      </c>
      <c r="N56" s="4">
        <f t="shared" si="2"/>
        <v>282.887407</v>
      </c>
      <c r="S56" s="4">
        <f t="shared" si="3"/>
        <v>320.68615599999998</v>
      </c>
    </row>
    <row r="57" spans="1:19" x14ac:dyDescent="0.25">
      <c r="A57">
        <v>2012</v>
      </c>
      <c r="D57" s="4">
        <f t="shared" si="0"/>
        <v>55.227730999999999</v>
      </c>
      <c r="I57" s="4">
        <f t="shared" si="1"/>
        <v>196.63249999999999</v>
      </c>
      <c r="N57" s="4">
        <f t="shared" si="2"/>
        <v>319.53113000000002</v>
      </c>
      <c r="S57" s="4">
        <f t="shared" si="3"/>
        <v>344.49262800000002</v>
      </c>
    </row>
    <row r="59" spans="1:19" x14ac:dyDescent="0.25">
      <c r="A59" t="s">
        <v>4</v>
      </c>
    </row>
    <row r="60" spans="1:19" x14ac:dyDescent="0.25">
      <c r="A60" t="s">
        <v>3</v>
      </c>
      <c r="B60" t="s">
        <v>5</v>
      </c>
      <c r="C60" t="s">
        <v>6</v>
      </c>
      <c r="D60" t="s">
        <v>7</v>
      </c>
      <c r="K60" s="12" t="s">
        <v>3</v>
      </c>
      <c r="L60" s="12" t="s">
        <v>5</v>
      </c>
      <c r="M60" s="12" t="s">
        <v>22</v>
      </c>
    </row>
    <row r="61" spans="1:19" x14ac:dyDescent="0.25">
      <c r="A61">
        <v>2000</v>
      </c>
      <c r="B61">
        <v>1</v>
      </c>
      <c r="C61">
        <v>53626131321</v>
      </c>
      <c r="D61">
        <v>45589971183</v>
      </c>
      <c r="F61">
        <f>D61/1000000</f>
        <v>45589.971183000001</v>
      </c>
      <c r="K61" s="13">
        <v>2000</v>
      </c>
      <c r="L61" s="13">
        <v>1</v>
      </c>
      <c r="M61" s="14">
        <v>4576326039</v>
      </c>
      <c r="N61">
        <f>M61/1000000</f>
        <v>4576.3260389999996</v>
      </c>
    </row>
    <row r="62" spans="1:19" x14ac:dyDescent="0.25">
      <c r="A62">
        <v>2001</v>
      </c>
      <c r="B62">
        <v>1</v>
      </c>
      <c r="C62">
        <v>54740165913</v>
      </c>
      <c r="D62">
        <v>46560017292</v>
      </c>
      <c r="F62">
        <f t="shared" ref="F62:F86" si="4">D62/1000000</f>
        <v>46560.017291999997</v>
      </c>
      <c r="K62" s="13">
        <v>2001</v>
      </c>
      <c r="L62" s="13">
        <v>1</v>
      </c>
      <c r="M62" s="14">
        <v>4954356735</v>
      </c>
      <c r="N62">
        <f t="shared" ref="N62:N86" si="5">M62/1000000</f>
        <v>4954.3567350000003</v>
      </c>
    </row>
    <row r="63" spans="1:19" x14ac:dyDescent="0.25">
      <c r="A63">
        <v>2002</v>
      </c>
      <c r="B63">
        <v>1</v>
      </c>
      <c r="C63">
        <v>56176607248</v>
      </c>
      <c r="D63">
        <v>45079949454</v>
      </c>
      <c r="F63">
        <f t="shared" si="4"/>
        <v>45079.949454000001</v>
      </c>
      <c r="K63" s="13">
        <v>2002</v>
      </c>
      <c r="L63" s="13">
        <v>1</v>
      </c>
      <c r="M63" s="14">
        <v>4955527923</v>
      </c>
      <c r="N63">
        <f t="shared" si="5"/>
        <v>4955.5279229999996</v>
      </c>
    </row>
    <row r="64" spans="1:19" x14ac:dyDescent="0.25">
      <c r="A64">
        <v>2003</v>
      </c>
      <c r="B64">
        <v>1</v>
      </c>
      <c r="C64">
        <v>53247627062</v>
      </c>
      <c r="D64">
        <v>44441381384</v>
      </c>
      <c r="F64">
        <f t="shared" si="4"/>
        <v>44441.381384</v>
      </c>
      <c r="K64" s="13">
        <v>2003</v>
      </c>
      <c r="L64" s="13">
        <v>1</v>
      </c>
      <c r="M64" s="14">
        <v>4924540198</v>
      </c>
      <c r="N64">
        <f t="shared" si="5"/>
        <v>4924.5401979999997</v>
      </c>
    </row>
    <row r="65" spans="1:14" x14ac:dyDescent="0.25">
      <c r="A65">
        <v>2004</v>
      </c>
      <c r="B65">
        <v>1</v>
      </c>
      <c r="C65">
        <v>55311404893</v>
      </c>
      <c r="D65">
        <v>49259709117</v>
      </c>
      <c r="F65">
        <f t="shared" si="4"/>
        <v>49259.709116999999</v>
      </c>
      <c r="K65" s="13">
        <v>2004</v>
      </c>
      <c r="L65" s="13">
        <v>1</v>
      </c>
      <c r="M65" s="14">
        <v>5225703375</v>
      </c>
      <c r="N65">
        <f t="shared" si="5"/>
        <v>5225.7033750000001</v>
      </c>
    </row>
    <row r="66" spans="1:14" x14ac:dyDescent="0.25">
      <c r="A66">
        <v>2005</v>
      </c>
      <c r="B66">
        <v>1</v>
      </c>
      <c r="C66">
        <v>56937663080</v>
      </c>
      <c r="D66">
        <v>51293939738</v>
      </c>
      <c r="F66">
        <f t="shared" si="4"/>
        <v>51293.939738000001</v>
      </c>
      <c r="K66" s="13">
        <v>2005</v>
      </c>
      <c r="L66" s="13">
        <v>1</v>
      </c>
      <c r="M66" s="14">
        <v>5148045029</v>
      </c>
      <c r="N66">
        <f t="shared" si="5"/>
        <v>5148.0450289999999</v>
      </c>
    </row>
    <row r="67" spans="1:14" x14ac:dyDescent="0.25">
      <c r="A67">
        <v>2006</v>
      </c>
      <c r="B67">
        <v>1</v>
      </c>
      <c r="C67">
        <v>56359819207</v>
      </c>
      <c r="D67">
        <v>56190285397</v>
      </c>
      <c r="F67">
        <f t="shared" si="4"/>
        <v>56190.285397</v>
      </c>
      <c r="K67" s="13">
        <v>2006</v>
      </c>
      <c r="L67" s="13">
        <v>1</v>
      </c>
      <c r="M67" s="14">
        <v>5576176065</v>
      </c>
      <c r="N67">
        <f t="shared" si="5"/>
        <v>5576.1760649999997</v>
      </c>
    </row>
    <row r="68" spans="1:14" x14ac:dyDescent="0.25">
      <c r="A68">
        <v>2007</v>
      </c>
      <c r="B68">
        <v>1</v>
      </c>
      <c r="C68">
        <v>56657414594</v>
      </c>
      <c r="D68">
        <v>59926609694</v>
      </c>
      <c r="F68">
        <f t="shared" si="4"/>
        <v>59926.609693999999</v>
      </c>
      <c r="K68" s="13">
        <v>2007</v>
      </c>
      <c r="L68" s="13">
        <v>1</v>
      </c>
      <c r="M68" s="14">
        <v>6365858610</v>
      </c>
      <c r="N68">
        <f t="shared" si="5"/>
        <v>6365.8586100000002</v>
      </c>
    </row>
    <row r="69" spans="1:14" x14ac:dyDescent="0.25">
      <c r="A69">
        <v>2008</v>
      </c>
      <c r="B69">
        <v>1</v>
      </c>
      <c r="C69">
        <v>55649884819</v>
      </c>
      <c r="D69">
        <v>64193934367</v>
      </c>
      <c r="F69">
        <f t="shared" si="4"/>
        <v>64193.934367000002</v>
      </c>
      <c r="K69" s="13">
        <v>2008</v>
      </c>
      <c r="L69" s="13">
        <v>1</v>
      </c>
      <c r="M69" s="14">
        <v>7085036959</v>
      </c>
      <c r="N69">
        <f t="shared" si="5"/>
        <v>7085.036959</v>
      </c>
    </row>
    <row r="70" spans="1:14" x14ac:dyDescent="0.25">
      <c r="A70">
        <v>2009</v>
      </c>
      <c r="B70">
        <v>1</v>
      </c>
      <c r="C70">
        <v>53106221031</v>
      </c>
      <c r="D70">
        <v>51378500643</v>
      </c>
      <c r="F70">
        <f t="shared" si="4"/>
        <v>51378.500642999999</v>
      </c>
      <c r="K70" s="13">
        <v>2009</v>
      </c>
      <c r="L70" s="13">
        <v>1</v>
      </c>
      <c r="M70" s="14">
        <v>6537582579</v>
      </c>
      <c r="N70">
        <f t="shared" si="5"/>
        <v>6537.5825789999999</v>
      </c>
    </row>
    <row r="71" spans="1:14" x14ac:dyDescent="0.25">
      <c r="A71">
        <v>2010</v>
      </c>
      <c r="B71">
        <v>1</v>
      </c>
      <c r="C71">
        <v>54377717978</v>
      </c>
      <c r="D71">
        <v>58647449476</v>
      </c>
      <c r="F71">
        <f t="shared" si="4"/>
        <v>58647.449476000002</v>
      </c>
      <c r="K71" s="13">
        <v>2010</v>
      </c>
      <c r="L71" s="13">
        <v>1</v>
      </c>
      <c r="M71" s="14">
        <v>6992486043</v>
      </c>
      <c r="N71">
        <f t="shared" si="5"/>
        <v>6992.4860429999999</v>
      </c>
    </row>
    <row r="72" spans="1:14" x14ac:dyDescent="0.25">
      <c r="A72">
        <v>2011</v>
      </c>
      <c r="B72">
        <v>1</v>
      </c>
      <c r="C72">
        <v>52595741191</v>
      </c>
      <c r="D72">
        <v>59242947377</v>
      </c>
      <c r="F72">
        <f t="shared" si="4"/>
        <v>59242.947376999997</v>
      </c>
      <c r="K72" s="13">
        <v>2011</v>
      </c>
      <c r="L72" s="13">
        <v>1</v>
      </c>
      <c r="M72" s="14">
        <v>7682657936</v>
      </c>
      <c r="N72">
        <f t="shared" si="5"/>
        <v>7682.6579359999996</v>
      </c>
    </row>
    <row r="73" spans="1:14" x14ac:dyDescent="0.25">
      <c r="A73">
        <v>2012</v>
      </c>
      <c r="B73">
        <v>1</v>
      </c>
      <c r="C73">
        <v>51382827274</v>
      </c>
      <c r="D73">
        <v>56207767700</v>
      </c>
      <c r="F73">
        <f t="shared" si="4"/>
        <v>56207.767699999997</v>
      </c>
      <c r="K73" s="13">
        <v>2012</v>
      </c>
      <c r="L73" s="13">
        <v>1</v>
      </c>
      <c r="M73" s="14">
        <v>7507399051</v>
      </c>
      <c r="N73">
        <f t="shared" si="5"/>
        <v>7507.3990510000003</v>
      </c>
    </row>
    <row r="74" spans="1:14" x14ac:dyDescent="0.25">
      <c r="A74">
        <v>2000</v>
      </c>
      <c r="B74">
        <v>2</v>
      </c>
      <c r="C74">
        <v>16864353985</v>
      </c>
      <c r="D74">
        <v>26977649531</v>
      </c>
      <c r="F74">
        <f t="shared" si="4"/>
        <v>26977.649530999999</v>
      </c>
      <c r="K74" s="13">
        <v>2000</v>
      </c>
      <c r="L74" s="13">
        <v>2</v>
      </c>
      <c r="M74" s="14">
        <v>1654582373</v>
      </c>
      <c r="N74">
        <f t="shared" si="5"/>
        <v>1654.582373</v>
      </c>
    </row>
    <row r="75" spans="1:14" x14ac:dyDescent="0.25">
      <c r="A75">
        <v>2001</v>
      </c>
      <c r="B75">
        <v>2</v>
      </c>
      <c r="C75">
        <v>16700482672</v>
      </c>
      <c r="D75">
        <v>27860759446</v>
      </c>
      <c r="F75">
        <f t="shared" si="4"/>
        <v>27860.759446</v>
      </c>
      <c r="K75" s="13">
        <v>2001</v>
      </c>
      <c r="L75" s="13">
        <v>2</v>
      </c>
      <c r="M75" s="14">
        <v>1767290291</v>
      </c>
      <c r="N75">
        <f t="shared" si="5"/>
        <v>1767.290291</v>
      </c>
    </row>
    <row r="76" spans="1:14" x14ac:dyDescent="0.25">
      <c r="A76">
        <v>2002</v>
      </c>
      <c r="B76">
        <v>2</v>
      </c>
      <c r="C76">
        <v>18545271444</v>
      </c>
      <c r="D76">
        <v>28461979828</v>
      </c>
      <c r="F76">
        <f t="shared" si="4"/>
        <v>28461.979828</v>
      </c>
      <c r="K76" s="13">
        <v>2002</v>
      </c>
      <c r="L76" s="13">
        <v>2</v>
      </c>
      <c r="M76" s="14">
        <v>1961442652</v>
      </c>
      <c r="N76">
        <f t="shared" si="5"/>
        <v>1961.442652</v>
      </c>
    </row>
    <row r="77" spans="1:14" x14ac:dyDescent="0.25">
      <c r="A77">
        <v>2003</v>
      </c>
      <c r="B77">
        <v>2</v>
      </c>
      <c r="C77">
        <v>20646865394</v>
      </c>
      <c r="D77">
        <v>29260785753</v>
      </c>
      <c r="F77">
        <f t="shared" si="4"/>
        <v>29260.785753</v>
      </c>
      <c r="K77" s="13">
        <v>2003</v>
      </c>
      <c r="L77" s="13">
        <v>2</v>
      </c>
      <c r="M77" s="14">
        <v>2022749715</v>
      </c>
      <c r="N77">
        <f t="shared" si="5"/>
        <v>2022.7497149999999</v>
      </c>
    </row>
    <row r="78" spans="1:14" x14ac:dyDescent="0.25">
      <c r="A78">
        <v>2004</v>
      </c>
      <c r="B78">
        <v>2</v>
      </c>
      <c r="C78">
        <v>23375380593</v>
      </c>
      <c r="D78">
        <v>30920532469</v>
      </c>
      <c r="F78">
        <f t="shared" si="4"/>
        <v>30920.532469000002</v>
      </c>
      <c r="K78" s="13">
        <v>2004</v>
      </c>
      <c r="L78" s="13">
        <v>2</v>
      </c>
      <c r="M78" s="14">
        <v>2148512153</v>
      </c>
      <c r="N78">
        <f t="shared" si="5"/>
        <v>2148.5121530000001</v>
      </c>
    </row>
    <row r="79" spans="1:14" x14ac:dyDescent="0.25">
      <c r="A79">
        <v>2005</v>
      </c>
      <c r="B79">
        <v>2</v>
      </c>
      <c r="C79">
        <v>24490607741</v>
      </c>
      <c r="D79">
        <v>30783259649</v>
      </c>
      <c r="F79">
        <f t="shared" si="4"/>
        <v>30783.259649</v>
      </c>
      <c r="K79" s="13">
        <v>2005</v>
      </c>
      <c r="L79" s="13">
        <v>2</v>
      </c>
      <c r="M79" s="14">
        <v>2313509006</v>
      </c>
      <c r="N79">
        <f t="shared" si="5"/>
        <v>2313.5090060000002</v>
      </c>
    </row>
    <row r="80" spans="1:14" x14ac:dyDescent="0.25">
      <c r="A80">
        <v>2006</v>
      </c>
      <c r="B80">
        <v>2</v>
      </c>
      <c r="C80">
        <v>28636372596</v>
      </c>
      <c r="D80">
        <v>35375072922</v>
      </c>
      <c r="F80">
        <f t="shared" si="4"/>
        <v>35375.072921999999</v>
      </c>
      <c r="K80" s="13">
        <v>2006</v>
      </c>
      <c r="L80" s="13">
        <v>2</v>
      </c>
      <c r="M80" s="14">
        <v>2657626265</v>
      </c>
      <c r="N80">
        <f t="shared" si="5"/>
        <v>2657.6262649999999</v>
      </c>
    </row>
    <row r="81" spans="1:14" x14ac:dyDescent="0.25">
      <c r="A81">
        <v>2007</v>
      </c>
      <c r="B81">
        <v>2</v>
      </c>
      <c r="C81">
        <v>30641741412</v>
      </c>
      <c r="D81">
        <v>38300582678</v>
      </c>
      <c r="F81">
        <f t="shared" si="4"/>
        <v>38300.582677999999</v>
      </c>
      <c r="K81" s="13">
        <v>2007</v>
      </c>
      <c r="L81" s="13">
        <v>2</v>
      </c>
      <c r="M81" s="14">
        <v>3179912094</v>
      </c>
      <c r="N81">
        <f t="shared" si="5"/>
        <v>3179.9120939999998</v>
      </c>
    </row>
    <row r="82" spans="1:14" x14ac:dyDescent="0.25">
      <c r="A82">
        <v>2008</v>
      </c>
      <c r="B82">
        <v>2</v>
      </c>
      <c r="C82">
        <v>30865391240</v>
      </c>
      <c r="D82">
        <v>38853579926</v>
      </c>
      <c r="F82">
        <f t="shared" si="4"/>
        <v>38853.579925999999</v>
      </c>
      <c r="K82" s="13">
        <v>2008</v>
      </c>
      <c r="L82" s="13">
        <v>2</v>
      </c>
      <c r="M82" s="14">
        <v>3626809511</v>
      </c>
      <c r="N82">
        <f t="shared" si="5"/>
        <v>3626.8095109999999</v>
      </c>
    </row>
    <row r="83" spans="1:14" x14ac:dyDescent="0.25">
      <c r="A83">
        <v>2009</v>
      </c>
      <c r="B83">
        <v>2</v>
      </c>
      <c r="C83">
        <v>26851641115</v>
      </c>
      <c r="D83">
        <v>31697180557</v>
      </c>
      <c r="F83">
        <f t="shared" si="4"/>
        <v>31697.180557</v>
      </c>
      <c r="K83" s="13">
        <v>2009</v>
      </c>
      <c r="L83" s="13">
        <v>2</v>
      </c>
      <c r="M83" s="14">
        <v>3517437394</v>
      </c>
      <c r="N83">
        <f t="shared" si="5"/>
        <v>3517.437394</v>
      </c>
    </row>
    <row r="84" spans="1:14" x14ac:dyDescent="0.25">
      <c r="A84">
        <v>2010</v>
      </c>
      <c r="B84">
        <v>2</v>
      </c>
      <c r="C84">
        <v>30516859448</v>
      </c>
      <c r="D84">
        <v>37268788392</v>
      </c>
      <c r="F84">
        <f t="shared" si="4"/>
        <v>37268.788392000002</v>
      </c>
      <c r="K84" s="13">
        <v>2010</v>
      </c>
      <c r="L84" s="13">
        <v>2</v>
      </c>
      <c r="M84" s="14">
        <v>3723238000</v>
      </c>
      <c r="N84">
        <f t="shared" si="5"/>
        <v>3723.2379999999998</v>
      </c>
    </row>
    <row r="85" spans="1:14" x14ac:dyDescent="0.25">
      <c r="A85">
        <v>2011</v>
      </c>
      <c r="B85">
        <v>2</v>
      </c>
      <c r="C85">
        <v>31797293312</v>
      </c>
      <c r="D85">
        <v>42880790807</v>
      </c>
      <c r="F85">
        <f t="shared" si="4"/>
        <v>42880.790806999998</v>
      </c>
      <c r="K85" s="13">
        <v>2011</v>
      </c>
      <c r="L85" s="13">
        <v>2</v>
      </c>
      <c r="M85" s="14">
        <v>4156725642</v>
      </c>
      <c r="N85">
        <f t="shared" si="5"/>
        <v>4156.7256420000003</v>
      </c>
    </row>
    <row r="86" spans="1:14" x14ac:dyDescent="0.25">
      <c r="A86">
        <v>2012</v>
      </c>
      <c r="B86">
        <v>2</v>
      </c>
      <c r="C86">
        <v>33126681326</v>
      </c>
      <c r="D86">
        <v>45407326806</v>
      </c>
      <c r="F86">
        <f t="shared" si="4"/>
        <v>45407.326805999997</v>
      </c>
      <c r="K86" s="13">
        <v>2012</v>
      </c>
      <c r="L86" s="13">
        <v>2</v>
      </c>
      <c r="M86" s="14">
        <v>4492920778</v>
      </c>
      <c r="N86">
        <f t="shared" si="5"/>
        <v>4492.9207779999997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5</vt:i4>
      </vt:variant>
    </vt:vector>
  </HeadingPairs>
  <TitlesOfParts>
    <vt:vector size="12" baseType="lpstr">
      <vt:lpstr>ÍNDICE</vt:lpstr>
      <vt:lpstr>Produção</vt:lpstr>
      <vt:lpstr>Indústria</vt:lpstr>
      <vt:lpstr>Empresas</vt:lpstr>
      <vt:lpstr>Comércio_Internacional</vt:lpstr>
      <vt:lpstr>Origens e Destinos</vt:lpstr>
      <vt:lpstr>CI_Dados</vt:lpstr>
      <vt:lpstr>Comércio_Internacional!Área_de_Impressão</vt:lpstr>
      <vt:lpstr>Empresas!Área_de_Impressão</vt:lpstr>
      <vt:lpstr>ÍNDICE!Área_de_Impressão</vt:lpstr>
      <vt:lpstr>Indústria!Área_de_Impressão</vt:lpstr>
      <vt:lpstr>Produção!Área_de_Impressão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2021-02-12T10:19:15Z</cp:lastPrinted>
  <dcterms:created xsi:type="dcterms:W3CDTF">2013-05-14T13:00:18Z</dcterms:created>
  <dcterms:modified xsi:type="dcterms:W3CDTF">2024-02-21T10:11:03Z</dcterms:modified>
</cp:coreProperties>
</file>