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Frutos\"/>
    </mc:Choice>
  </mc:AlternateContent>
  <bookViews>
    <workbookView xWindow="1695" yWindow="-210" windowWidth="12420" windowHeight="8055" tabRatio="610"/>
  </bookViews>
  <sheets>
    <sheet name="ÍNDICE" sheetId="1" r:id="rId1"/>
    <sheet name="1" sheetId="2" r:id="rId2"/>
    <sheet name="2" sheetId="3" r:id="rId3"/>
    <sheet name="3" sheetId="4" r:id="rId4"/>
    <sheet name="4" sheetId="7" r:id="rId5"/>
    <sheet name="5" sheetId="8" r:id="rId6"/>
  </sheets>
  <definedNames>
    <definedName name="_xlnm.Print_Area" localSheetId="1">'1'!$B$1:$M$12</definedName>
    <definedName name="_xlnm.Print_Area" localSheetId="2">'2'!$B$1:$G$9</definedName>
    <definedName name="_xlnm.Print_Area" localSheetId="3">'3'!$B$1:$I$29</definedName>
    <definedName name="_xlnm.Print_Area" localSheetId="5">'5'!$B$1:$F$11</definedName>
  </definedNames>
  <calcPr calcId="152511"/>
</workbook>
</file>

<file path=xl/calcChain.xml><?xml version="1.0" encoding="utf-8"?>
<calcChain xmlns="http://schemas.openxmlformats.org/spreadsheetml/2006/main">
  <c r="P10" i="8" l="1"/>
  <c r="O10" i="8"/>
  <c r="N10" i="8"/>
  <c r="M10" i="8"/>
  <c r="L10" i="8"/>
  <c r="K10" i="8"/>
  <c r="J10" i="8"/>
  <c r="I10" i="8"/>
  <c r="H10" i="8"/>
  <c r="G10" i="8"/>
  <c r="F10" i="8"/>
  <c r="E10" i="8"/>
  <c r="P9" i="8"/>
  <c r="O9" i="8"/>
  <c r="N9" i="8"/>
  <c r="M9" i="8"/>
  <c r="L9" i="8"/>
  <c r="K9" i="8"/>
  <c r="J9" i="8"/>
  <c r="I9" i="8"/>
  <c r="H9" i="8"/>
  <c r="G9" i="8"/>
  <c r="F9" i="8"/>
  <c r="E9" i="8"/>
  <c r="P8" i="8"/>
  <c r="O8" i="8"/>
  <c r="N8" i="8"/>
  <c r="M8" i="8"/>
  <c r="L8" i="8"/>
  <c r="K8" i="8"/>
  <c r="J8" i="8"/>
  <c r="I8" i="8"/>
  <c r="H8" i="8"/>
  <c r="G8" i="8"/>
  <c r="F8" i="8"/>
  <c r="E8" i="8"/>
  <c r="P7" i="8"/>
  <c r="O7" i="8"/>
  <c r="N7" i="8"/>
  <c r="M7" i="8"/>
  <c r="L7" i="8"/>
  <c r="K7" i="8"/>
  <c r="J7" i="8"/>
  <c r="I7" i="8"/>
  <c r="H7" i="8"/>
  <c r="G7" i="8"/>
  <c r="F7" i="8"/>
  <c r="E7" i="8"/>
  <c r="H14" i="4"/>
  <c r="G14" i="4"/>
  <c r="D14" i="4"/>
  <c r="C14" i="4"/>
  <c r="Q8" i="3"/>
  <c r="P8" i="3"/>
  <c r="O8" i="3"/>
  <c r="N8" i="3"/>
  <c r="M8" i="3"/>
  <c r="L8" i="3"/>
  <c r="K8" i="3"/>
  <c r="J8" i="3"/>
  <c r="I8" i="3"/>
  <c r="H8" i="3"/>
  <c r="G8" i="3"/>
  <c r="F8" i="3"/>
  <c r="E8" i="3"/>
  <c r="Q5" i="3"/>
  <c r="P5" i="3"/>
  <c r="O5" i="3"/>
  <c r="N5" i="3"/>
  <c r="M5" i="3"/>
  <c r="L5" i="3"/>
  <c r="K5" i="3"/>
  <c r="J5" i="3"/>
  <c r="I5" i="3"/>
  <c r="H5" i="3"/>
  <c r="G5" i="3"/>
  <c r="F5" i="3"/>
  <c r="E5" i="3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Q8" i="2"/>
  <c r="P8" i="2"/>
  <c r="O8" i="2"/>
  <c r="N8" i="2"/>
  <c r="M8" i="2"/>
  <c r="L8" i="2"/>
  <c r="K8" i="2"/>
  <c r="J8" i="2"/>
  <c r="I8" i="2"/>
  <c r="H8" i="2"/>
  <c r="G8" i="2"/>
  <c r="F8" i="2"/>
  <c r="E8" i="2"/>
  <c r="Q5" i="2"/>
  <c r="P5" i="2"/>
  <c r="O5" i="2"/>
  <c r="N5" i="2"/>
  <c r="M5" i="2"/>
  <c r="L5" i="2"/>
  <c r="K5" i="2"/>
  <c r="J5" i="2"/>
  <c r="I5" i="2"/>
  <c r="H5" i="2"/>
  <c r="G5" i="2"/>
  <c r="F5" i="2"/>
  <c r="E5" i="2"/>
</calcChain>
</file>

<file path=xl/sharedStrings.xml><?xml version="1.0" encoding="utf-8"?>
<sst xmlns="http://schemas.openxmlformats.org/spreadsheetml/2006/main" count="134" uniqueCount="75">
  <si>
    <t>1. Comércio Internacional</t>
  </si>
  <si>
    <t>4. Área e Produção</t>
  </si>
  <si>
    <t>Unidade</t>
  </si>
  <si>
    <t>Fluxo</t>
  </si>
  <si>
    <t>Entradas</t>
  </si>
  <si>
    <t>Saídas</t>
  </si>
  <si>
    <t>Saldo</t>
  </si>
  <si>
    <t>EUR/Kg</t>
  </si>
  <si>
    <t>Preço Médio de Exportação</t>
  </si>
  <si>
    <t>Voltar ao índice</t>
  </si>
  <si>
    <t>PT</t>
  </si>
  <si>
    <t>Total</t>
  </si>
  <si>
    <r>
      <t xml:space="preserve">Valor 
</t>
    </r>
    <r>
      <rPr>
        <sz val="10"/>
        <color indexed="60"/>
        <rFont val="Arial"/>
        <family val="2"/>
      </rPr>
      <t>(1000 EUR)</t>
    </r>
  </si>
  <si>
    <t>Espanha</t>
  </si>
  <si>
    <t>França</t>
  </si>
  <si>
    <t>Rubrica</t>
  </si>
  <si>
    <t>ha</t>
  </si>
  <si>
    <t>Produção</t>
  </si>
  <si>
    <t>Importação</t>
  </si>
  <si>
    <t>Exportação</t>
  </si>
  <si>
    <t>Orientação Exportadora</t>
  </si>
  <si>
    <t>%</t>
  </si>
  <si>
    <t>Consumo Aparente</t>
  </si>
  <si>
    <t>Grau de Auto-Aprovisionamento</t>
  </si>
  <si>
    <t>Nota: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</si>
  <si>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</si>
  <si>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</si>
  <si>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</si>
  <si>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</si>
  <si>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>2010</t>
  </si>
  <si>
    <t>Produto</t>
  </si>
  <si>
    <t>Preço Médio de Importação</t>
  </si>
  <si>
    <t>Países Baixos</t>
  </si>
  <si>
    <t>Morango</t>
  </si>
  <si>
    <t>Alemanha</t>
  </si>
  <si>
    <t>Bélgica</t>
  </si>
  <si>
    <t>TOTAL</t>
  </si>
  <si>
    <t>5. Indicadores de análise do Comércio Internacional</t>
  </si>
  <si>
    <t>Grau de Abastec. do merc. interno</t>
  </si>
  <si>
    <t>Fonte:</t>
  </si>
  <si>
    <t>2. Destinos das Saídas - UE/Países Terceiros</t>
  </si>
  <si>
    <t>Itália</t>
  </si>
  <si>
    <t>Outros países</t>
  </si>
  <si>
    <t>Polónia</t>
  </si>
  <si>
    <t>tonelada</t>
  </si>
  <si>
    <r>
      <t>Quantidade</t>
    </r>
    <r>
      <rPr>
        <sz val="10"/>
        <color indexed="60"/>
        <rFont val="Arial"/>
        <family val="2"/>
      </rPr>
      <t xml:space="preserve"> 
(tonelada)</t>
    </r>
  </si>
  <si>
    <t>3. Origens das Entradas e Destinos das Saídas</t>
  </si>
  <si>
    <t>UE</t>
  </si>
  <si>
    <t>Angola</t>
  </si>
  <si>
    <t>MORANGO</t>
  </si>
  <si>
    <t>Código NC: 08101000</t>
  </si>
  <si>
    <t xml:space="preserve">Morango - Comércio Internacional </t>
  </si>
  <si>
    <t>Morango - Destinos das Saídas - UE e Países Terceiros (PT)</t>
  </si>
  <si>
    <t xml:space="preserve">Morango - Principais destinos das Saídas </t>
  </si>
  <si>
    <t>Morango - Principais origens das Entradas</t>
  </si>
  <si>
    <t>Morango - Área e Produção</t>
  </si>
  <si>
    <t>Morango - Indicadores de análise do Comércio Internacional</t>
  </si>
  <si>
    <t xml:space="preserve">Área </t>
  </si>
  <si>
    <t xml:space="preserve">Produção </t>
  </si>
  <si>
    <t>* dados preliminares</t>
  </si>
  <si>
    <t>Cabo Verde</t>
  </si>
  <si>
    <t>Estónia</t>
  </si>
  <si>
    <t>n.d.</t>
  </si>
  <si>
    <t>Dinamarca</t>
  </si>
  <si>
    <t>Suíça</t>
  </si>
  <si>
    <r>
      <t>Reino Unido</t>
    </r>
    <r>
      <rPr>
        <sz val="10"/>
        <color indexed="19"/>
        <rFont val="Arial"/>
        <family val="2"/>
      </rPr>
      <t xml:space="preserve"> (não inc. Irlanda Norte)</t>
    </r>
  </si>
  <si>
    <t>2022*</t>
  </si>
  <si>
    <t/>
  </si>
  <si>
    <t>n.d. - não disponível</t>
  </si>
  <si>
    <r>
      <t>2022</t>
    </r>
    <r>
      <rPr>
        <b/>
        <sz val="10"/>
        <color indexed="56"/>
        <rFont val="Arial"/>
        <family val="2"/>
      </rPr>
      <t xml:space="preserve"> </t>
    </r>
    <r>
      <rPr>
        <sz val="10"/>
        <color indexed="56"/>
        <rFont val="Arial"/>
        <family val="2"/>
      </rPr>
      <t>(dados preliminares)</t>
    </r>
  </si>
  <si>
    <t>atualizado em: jul/2023</t>
  </si>
  <si>
    <t>Emirados Árabes Unidos</t>
  </si>
  <si>
    <t>Abast/provisões de bordo UE</t>
  </si>
  <si>
    <r>
      <t xml:space="preserve">Quantidade
</t>
    </r>
    <r>
      <rPr>
        <sz val="10"/>
        <color rgb="FF808000"/>
        <rFont val="Arial"/>
        <family val="2"/>
      </rPr>
      <t>(tonelada)</t>
    </r>
  </si>
  <si>
    <r>
      <t xml:space="preserve">Valor
</t>
    </r>
    <r>
      <rPr>
        <sz val="10"/>
        <color rgb="FF808000"/>
        <rFont val="Arial"/>
        <family val="2"/>
      </rPr>
      <t>(1000 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</si>
</sst>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</numFmts>
  <fonts count="22" x14ac:knownFonts="1">
    <font>
      <sz val="10"/>
      <name val="Arial"/>
      <family val="2"/>
    </font>
    <font>
      <sz val="10"/>
      <color indexed="19"/>
      <name val="Arial"/>
      <family val="2"/>
    </font>
    <font>
      <b/>
      <sz val="12"/>
      <color indexed="56"/>
      <name val="Arial"/>
      <family val="2"/>
    </font>
    <font>
      <b/>
      <sz val="10"/>
      <color indexed="60"/>
      <name val="Arial"/>
      <family val="2"/>
    </font>
    <font>
      <u/>
      <sz val="10"/>
      <color indexed="12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60"/>
      <name val="Arial"/>
      <family val="2"/>
    </font>
    <font>
      <b/>
      <sz val="10"/>
      <name val="Arial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sz val="10"/>
      <color theme="1" tint="0.249977111117893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8.5"/>
      <name val="Arial"/>
      <family val="2"/>
    </font>
    <font>
      <sz val="9"/>
      <color theme="1"/>
      <name val="Calibri"/>
      <family val="2"/>
      <scheme val="minor"/>
    </font>
    <font>
      <b/>
      <sz val="11"/>
      <color rgb="FF808000"/>
      <name val="Arial"/>
      <family val="2"/>
    </font>
    <font>
      <b/>
      <sz val="10"/>
      <color rgb="FF808000"/>
      <name val="Arial"/>
      <family val="2"/>
    </font>
    <font>
      <sz val="10"/>
      <color rgb="FF808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47"/>
      </top>
      <bottom/>
      <diagonal/>
    </border>
    <border>
      <left/>
      <right/>
      <top/>
      <bottom style="hair">
        <color indexed="47"/>
      </bottom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 style="thin">
        <color indexed="47"/>
      </top>
      <bottom/>
      <diagonal/>
    </border>
    <border>
      <left/>
      <right/>
      <top style="thin">
        <color indexed="47"/>
      </top>
      <bottom style="hair">
        <color indexed="47"/>
      </bottom>
      <diagonal/>
    </border>
  </borders>
  <cellStyleXfs count="8">
    <xf numFmtId="0" fontId="0" fillId="0" borderId="0"/>
    <xf numFmtId="0" fontId="1" fillId="0" borderId="0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3" fillId="2" borderId="0" applyNumberFormat="0" applyProtection="0">
      <alignment horizontal="center" vertical="center"/>
    </xf>
    <xf numFmtId="0" fontId="11" fillId="0" borderId="0"/>
    <xf numFmtId="2" fontId="11" fillId="0" borderId="1" applyFill="0" applyProtection="0">
      <alignment vertical="center"/>
    </xf>
    <xf numFmtId="43" fontId="1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center"/>
    </xf>
    <xf numFmtId="0" fontId="3" fillId="2" borderId="0" xfId="4" applyNumberFormat="1" applyFont="1" applyBorder="1" applyProtection="1">
      <alignment horizontal="center" vertical="center"/>
    </xf>
    <xf numFmtId="0" fontId="3" fillId="2" borderId="0" xfId="4" applyNumberFormat="1" applyFont="1" applyBorder="1" applyAlignment="1" applyProtection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6" fillId="3" borderId="3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Alignment="1">
      <alignment vertical="center"/>
    </xf>
    <xf numFmtId="0" fontId="4" fillId="0" borderId="0" xfId="3" applyNumberFormat="1" applyFont="1" applyFill="1" applyBorder="1" applyAlignment="1" applyProtection="1">
      <alignment horizontal="right" vertical="center"/>
    </xf>
    <xf numFmtId="3" fontId="0" fillId="0" borderId="0" xfId="0" applyNumberFormat="1" applyAlignment="1">
      <alignment vertical="center"/>
    </xf>
    <xf numFmtId="1" fontId="0" fillId="0" borderId="0" xfId="0" applyNumberFormat="1"/>
    <xf numFmtId="0" fontId="2" fillId="0" borderId="0" xfId="2" quotePrefix="1" applyNumberFormat="1" applyFont="1" applyFill="1" applyBorder="1" applyAlignment="1" applyProtection="1">
      <alignment horizontal="left" vertical="center"/>
    </xf>
    <xf numFmtId="0" fontId="3" fillId="2" borderId="0" xfId="4" quotePrefix="1" applyNumberFormat="1" applyFont="1" applyBorder="1" applyAlignment="1" applyProtection="1">
      <alignment horizontal="right" vertical="center"/>
    </xf>
    <xf numFmtId="0" fontId="2" fillId="0" borderId="0" xfId="0" quotePrefix="1" applyFont="1" applyAlignment="1">
      <alignment horizontal="left" vertical="center"/>
    </xf>
    <xf numFmtId="0" fontId="8" fillId="2" borderId="0" xfId="4" applyNumberFormat="1" applyFont="1" applyBorder="1" applyProtection="1">
      <alignment horizontal="center" vertical="center"/>
    </xf>
    <xf numFmtId="164" fontId="0" fillId="0" borderId="2" xfId="0" applyNumberFormat="1" applyBorder="1" applyAlignment="1">
      <alignment vertical="center"/>
    </xf>
    <xf numFmtId="164" fontId="0" fillId="4" borderId="4" xfId="0" applyNumberForma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0" fillId="4" borderId="3" xfId="0" applyNumberFormat="1" applyFill="1" applyBorder="1" applyAlignment="1">
      <alignment horizontal="right" vertical="center"/>
    </xf>
    <xf numFmtId="3" fontId="0" fillId="0" borderId="6" xfId="0" applyNumberForma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3" fontId="0" fillId="5" borderId="0" xfId="0" applyNumberFormat="1" applyFill="1" applyBorder="1" applyAlignment="1">
      <alignment vertical="center"/>
    </xf>
    <xf numFmtId="165" fontId="0" fillId="5" borderId="6" xfId="0" applyNumberFormat="1" applyFill="1" applyBorder="1" applyAlignment="1">
      <alignment vertical="center"/>
    </xf>
    <xf numFmtId="165" fontId="0" fillId="5" borderId="6" xfId="0" applyNumberFormat="1" applyFill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7" xfId="0" applyNumberFormat="1" applyFill="1" applyBorder="1" applyAlignment="1">
      <alignment horizontal="right" vertical="center"/>
    </xf>
    <xf numFmtId="0" fontId="13" fillId="6" borderId="0" xfId="5" applyFont="1" applyFill="1" applyAlignment="1">
      <alignment horizontal="center" vertical="center"/>
    </xf>
    <xf numFmtId="0" fontId="14" fillId="6" borderId="0" xfId="5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NumberFormat="1" applyFont="1" applyFill="1" applyAlignment="1" applyProtection="1">
      <alignment vertical="center"/>
    </xf>
    <xf numFmtId="0" fontId="2" fillId="0" borderId="0" xfId="0" quotePrefix="1" applyFont="1" applyFill="1" applyAlignment="1">
      <alignment horizontal="left" vertical="center"/>
    </xf>
    <xf numFmtId="1" fontId="0" fillId="0" borderId="0" xfId="0" applyNumberFormat="1" applyFill="1" applyAlignment="1">
      <alignment vertical="center"/>
    </xf>
    <xf numFmtId="3" fontId="6" fillId="3" borderId="5" xfId="0" applyNumberFormat="1" applyFont="1" applyFill="1" applyBorder="1" applyAlignment="1">
      <alignment vertical="center"/>
    </xf>
    <xf numFmtId="0" fontId="10" fillId="2" borderId="0" xfId="4" applyNumberFormat="1" applyFont="1" applyBorder="1" applyAlignment="1" applyProtection="1">
      <alignment horizontal="right" vertical="center" wrapText="1"/>
    </xf>
    <xf numFmtId="0" fontId="5" fillId="4" borderId="0" xfId="0" applyNumberFormat="1" applyFont="1" applyFill="1" applyAlignment="1" applyProtection="1">
      <alignment vertical="center"/>
    </xf>
    <xf numFmtId="3" fontId="0" fillId="4" borderId="0" xfId="0" applyNumberFormat="1" applyFill="1" applyBorder="1" applyAlignment="1">
      <alignment vertical="center"/>
    </xf>
    <xf numFmtId="0" fontId="5" fillId="3" borderId="0" xfId="0" applyNumberFormat="1" applyFont="1" applyFill="1" applyAlignment="1" applyProtection="1">
      <alignment vertical="center"/>
    </xf>
    <xf numFmtId="3" fontId="0" fillId="3" borderId="0" xfId="0" applyNumberFormat="1" applyFill="1" applyBorder="1" applyAlignment="1">
      <alignment vertical="center"/>
    </xf>
    <xf numFmtId="0" fontId="5" fillId="0" borderId="0" xfId="0" quotePrefix="1" applyNumberFormat="1" applyFont="1" applyFill="1" applyAlignment="1" applyProtection="1">
      <alignment horizontal="left" vertical="center"/>
    </xf>
    <xf numFmtId="0" fontId="5" fillId="3" borderId="4" xfId="0" applyNumberFormat="1" applyFont="1" applyFill="1" applyBorder="1" applyAlignment="1" applyProtection="1">
      <alignment vertical="center"/>
    </xf>
    <xf numFmtId="0" fontId="5" fillId="4" borderId="0" xfId="0" quotePrefix="1" applyNumberFormat="1" applyFont="1" applyFill="1" applyAlignment="1" applyProtection="1">
      <alignment horizontal="left" vertical="center"/>
    </xf>
    <xf numFmtId="0" fontId="4" fillId="7" borderId="0" xfId="3" applyNumberFormat="1" applyFont="1" applyFill="1" applyBorder="1" applyAlignment="1" applyProtection="1">
      <alignment vertical="center"/>
    </xf>
    <xf numFmtId="0" fontId="4" fillId="7" borderId="0" xfId="3" quotePrefix="1" applyNumberFormat="1" applyFont="1" applyFill="1" applyBorder="1" applyAlignment="1" applyProtection="1">
      <alignment horizontal="left" vertical="center"/>
    </xf>
    <xf numFmtId="0" fontId="4" fillId="7" borderId="0" xfId="3" applyNumberFormat="1" applyFill="1" applyBorder="1" applyAlignment="1" applyProtection="1">
      <alignment vertical="center"/>
    </xf>
    <xf numFmtId="3" fontId="9" fillId="3" borderId="4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12" fillId="0" borderId="0" xfId="0" applyFont="1" applyAlignment="1"/>
    <xf numFmtId="0" fontId="0" fillId="0" borderId="0" xfId="0" quotePrefix="1" applyFont="1" applyBorder="1" applyAlignment="1">
      <alignment horizontal="left" vertical="center"/>
    </xf>
    <xf numFmtId="4" fontId="0" fillId="0" borderId="0" xfId="0" applyNumberFormat="1" applyBorder="1" applyAlignment="1">
      <alignment vertical="center"/>
    </xf>
    <xf numFmtId="0" fontId="18" fillId="0" borderId="0" xfId="0" quotePrefix="1" applyFont="1" applyAlignment="1">
      <alignment horizontal="center" vertical="center"/>
    </xf>
    <xf numFmtId="0" fontId="8" fillId="2" borderId="0" xfId="4" applyNumberFormat="1" applyFont="1" applyProtection="1">
      <alignment horizontal="center" vertical="center"/>
    </xf>
    <xf numFmtId="166" fontId="0" fillId="0" borderId="0" xfId="7" applyNumberFormat="1" applyFont="1" applyAlignment="1">
      <alignment vertical="center"/>
    </xf>
    <xf numFmtId="166" fontId="0" fillId="0" borderId="0" xfId="0" applyNumberFormat="1" applyAlignment="1">
      <alignment vertical="center"/>
    </xf>
    <xf numFmtId="0" fontId="3" fillId="2" borderId="0" xfId="4" applyNumberFormat="1" applyFont="1" applyBorder="1" applyAlignment="1" applyProtection="1">
      <alignment horizontal="center" vertical="center"/>
    </xf>
    <xf numFmtId="0" fontId="8" fillId="2" borderId="0" xfId="4" applyNumberFormat="1" applyFont="1" applyBorder="1" applyAlignment="1" applyProtection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0" fillId="0" borderId="0" xfId="0" applyNumberFormat="1" applyFill="1" applyAlignment="1">
      <alignment vertical="center"/>
    </xf>
    <xf numFmtId="166" fontId="0" fillId="0" borderId="0" xfId="7" applyNumberFormat="1" applyFont="1" applyFill="1" applyAlignment="1">
      <alignment vertical="center"/>
    </xf>
    <xf numFmtId="0" fontId="19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0" xfId="1" applyNumberFormat="1" applyFont="1" applyFill="1" applyProtection="1">
      <alignment vertical="center"/>
    </xf>
    <xf numFmtId="0" fontId="21" fillId="0" borderId="0" xfId="0" applyFont="1" applyBorder="1" applyAlignment="1">
      <alignment vertical="center"/>
    </xf>
    <xf numFmtId="0" fontId="20" fillId="0" borderId="8" xfId="0" applyFont="1" applyBorder="1" applyAlignment="1">
      <alignment horizontal="center" vertical="center" wrapText="1"/>
    </xf>
    <xf numFmtId="0" fontId="21" fillId="3" borderId="3" xfId="0" applyFont="1" applyFill="1" applyBorder="1" applyAlignment="1">
      <alignment vertical="center"/>
    </xf>
    <xf numFmtId="0" fontId="20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4" borderId="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1" fillId="3" borderId="5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left" vertical="center"/>
    </xf>
    <xf numFmtId="0" fontId="21" fillId="0" borderId="7" xfId="0" applyFont="1" applyBorder="1" applyAlignment="1">
      <alignment horizontal="center" vertical="center"/>
    </xf>
    <xf numFmtId="0" fontId="21" fillId="5" borderId="0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0" fillId="5" borderId="6" xfId="0" applyFont="1" applyFill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5" xfId="0" applyFont="1" applyBorder="1" applyAlignment="1">
      <alignment vertical="center" wrapText="1"/>
    </xf>
  </cellXfs>
  <cellStyles count="8">
    <cellStyle name="Col_Unidade" xfId="1"/>
    <cellStyle name="H1" xfId="2"/>
    <cellStyle name="Hiperligação" xfId="3" builtinId="8"/>
    <cellStyle name="Linha1" xfId="4"/>
    <cellStyle name="Normal" xfId="0" builtinId="0"/>
    <cellStyle name="Normal_Tarifs préférentiels PAR zone et SH2  2" xfId="5"/>
    <cellStyle name="ULTIMA_Linha" xfId="6"/>
    <cellStyle name="Vírgula" xfId="7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808000"/>
      <color rgb="FF008080"/>
      <color rgb="FF006666"/>
      <color rgb="FF25C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Morango </a:t>
            </a:r>
            <a:r>
              <a:rPr lang="pt-PT" baseline="0"/>
              <a:t>- Preço Médio de Importação e de Exportação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3297248327829989"/>
          <c:y val="3.63215486316359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73608117382146E-2"/>
          <c:y val="0.13819095477386933"/>
          <c:w val="0.86663075566328118"/>
          <c:h val="0.66582914572864327"/>
        </c:manualLayout>
      </c:layout>
      <c:lineChart>
        <c:grouping val="standard"/>
        <c:varyColors val="0"/>
        <c:ser>
          <c:idx val="0"/>
          <c:order val="0"/>
          <c:tx>
            <c:strRef>
              <c:f>'1'!$B$10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marker>
            <c:symbol val="none"/>
          </c:marker>
          <c:cat>
            <c:strRef>
              <c:f>'1'!$E$2:$Q$2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'1'!$E$10:$Q$10</c:f>
              <c:numCache>
                <c:formatCode>0.0</c:formatCode>
                <c:ptCount val="13"/>
                <c:pt idx="0">
                  <c:v>1.5835981823091931</c:v>
                </c:pt>
                <c:pt idx="1">
                  <c:v>1.5698370784696918</c:v>
                </c:pt>
                <c:pt idx="2">
                  <c:v>1.4796434226065112</c:v>
                </c:pt>
                <c:pt idx="3">
                  <c:v>1.2775728568945868</c:v>
                </c:pt>
                <c:pt idx="4">
                  <c:v>1.1198954162569121</c:v>
                </c:pt>
                <c:pt idx="5">
                  <c:v>1.3983224932203746</c:v>
                </c:pt>
                <c:pt idx="6">
                  <c:v>1.3786614485620283</c:v>
                </c:pt>
                <c:pt idx="7">
                  <c:v>1.5198477562286354</c:v>
                </c:pt>
                <c:pt idx="8">
                  <c:v>1.6673758443328504</c:v>
                </c:pt>
                <c:pt idx="9">
                  <c:v>1.6016243618133219</c:v>
                </c:pt>
                <c:pt idx="10">
                  <c:v>1.7601525005256367</c:v>
                </c:pt>
                <c:pt idx="11">
                  <c:v>2.0333708532594454</c:v>
                </c:pt>
                <c:pt idx="12">
                  <c:v>2.1614053938761288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'1'!$B$11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</a:ln>
          </c:spPr>
          <c:marker>
            <c:symbol val="none"/>
          </c:marker>
          <c:cat>
            <c:strRef>
              <c:f>'1'!$E$2:$Q$2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'1'!$E$11:$Q$11</c:f>
              <c:numCache>
                <c:formatCode>0.0</c:formatCode>
                <c:ptCount val="13"/>
                <c:pt idx="0">
                  <c:v>2.2802497778982533</c:v>
                </c:pt>
                <c:pt idx="1">
                  <c:v>2.4796484435240171</c:v>
                </c:pt>
                <c:pt idx="2">
                  <c:v>2.1431879817016788</c:v>
                </c:pt>
                <c:pt idx="3">
                  <c:v>2.3265755125965564</c:v>
                </c:pt>
                <c:pt idx="4">
                  <c:v>2.0032243713193081</c:v>
                </c:pt>
                <c:pt idx="5">
                  <c:v>2.0626364909224204</c:v>
                </c:pt>
                <c:pt idx="6">
                  <c:v>2.1914448626643344</c:v>
                </c:pt>
                <c:pt idx="7">
                  <c:v>2.190204537281772</c:v>
                </c:pt>
                <c:pt idx="8">
                  <c:v>2.5544999479908945</c:v>
                </c:pt>
                <c:pt idx="9">
                  <c:v>2.5432713145415167</c:v>
                </c:pt>
                <c:pt idx="10">
                  <c:v>2.2443240400264655</c:v>
                </c:pt>
                <c:pt idx="11">
                  <c:v>2.1586684451551905</c:v>
                </c:pt>
                <c:pt idx="12">
                  <c:v>2.1409909948904282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22268144"/>
        <c:axId val="-622283920"/>
      </c:lineChart>
      <c:catAx>
        <c:axId val="-62226814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62228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228392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62226814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1770318183911223E-2"/>
          <c:y val="0.89631638821351289"/>
          <c:w val="0.77966598922102859"/>
          <c:h val="5.8263114370977601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firstPageNumber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Morango - Destinos das Saídas - UE e PT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23401001593034898"/>
          <c:y val="3.2874013607681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25657455713713"/>
          <c:y val="0.12156150164487357"/>
          <c:w val="0.84443515433043093"/>
          <c:h val="0.72146803188167752"/>
        </c:manualLayout>
      </c:layout>
      <c:lineChart>
        <c:grouping val="standard"/>
        <c:varyColors val="0"/>
        <c:ser>
          <c:idx val="1"/>
          <c:order val="0"/>
          <c:tx>
            <c:strRef>
              <c:f>'2'!$D$3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'2'!$E$2:$Q$2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'2'!$E$3:$Q$3</c:f>
              <c:numCache>
                <c:formatCode>#,##0</c:formatCode>
                <c:ptCount val="13"/>
                <c:pt idx="0">
                  <c:v>4364.1229999999996</c:v>
                </c:pt>
                <c:pt idx="1">
                  <c:v>3739.3209999999999</c:v>
                </c:pt>
                <c:pt idx="2">
                  <c:v>4657.741</c:v>
                </c:pt>
                <c:pt idx="3">
                  <c:v>3439.8519999999999</c:v>
                </c:pt>
                <c:pt idx="4">
                  <c:v>3898.7739999999999</c:v>
                </c:pt>
                <c:pt idx="5">
                  <c:v>4904.6940000000004</c:v>
                </c:pt>
                <c:pt idx="6">
                  <c:v>4041.491</c:v>
                </c:pt>
                <c:pt idx="7">
                  <c:v>4099.4009999999998</c:v>
                </c:pt>
                <c:pt idx="8">
                  <c:v>4787.8789999999999</c:v>
                </c:pt>
                <c:pt idx="9">
                  <c:v>5789.808</c:v>
                </c:pt>
                <c:pt idx="10">
                  <c:v>4630.7719999999999</c:v>
                </c:pt>
                <c:pt idx="11">
                  <c:v>4636.4859999999999</c:v>
                </c:pt>
                <c:pt idx="12">
                  <c:v>3303.2649999999999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'2'!$D$4</c:f>
              <c:strCache>
                <c:ptCount val="1"/>
                <c:pt idx="0">
                  <c:v>PT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'2'!$E$2:$Q$2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'2'!$E$4:$Q$4</c:f>
              <c:numCache>
                <c:formatCode>0</c:formatCode>
                <c:ptCount val="13"/>
                <c:pt idx="0">
                  <c:v>11.124000000000001</c:v>
                </c:pt>
                <c:pt idx="1">
                  <c:v>8.6969999999999992</c:v>
                </c:pt>
                <c:pt idx="2">
                  <c:v>13.07</c:v>
                </c:pt>
                <c:pt idx="3">
                  <c:v>6.3280000000000003</c:v>
                </c:pt>
                <c:pt idx="4">
                  <c:v>5.5529999999999999</c:v>
                </c:pt>
                <c:pt idx="5">
                  <c:v>15.505000000000001</c:v>
                </c:pt>
                <c:pt idx="6">
                  <c:v>23.622</c:v>
                </c:pt>
                <c:pt idx="7">
                  <c:v>30.164000000000001</c:v>
                </c:pt>
                <c:pt idx="8">
                  <c:v>38.198999999999998</c:v>
                </c:pt>
                <c:pt idx="9">
                  <c:v>28.966000000000001</c:v>
                </c:pt>
                <c:pt idx="10">
                  <c:v>19.850999999999999</c:v>
                </c:pt>
                <c:pt idx="11">
                  <c:v>18.402999999999999</c:v>
                </c:pt>
                <c:pt idx="12">
                  <c:v>46.722000000000001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22286096"/>
        <c:axId val="-622273040"/>
      </c:lineChart>
      <c:catAx>
        <c:axId val="-62228609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62227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227304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62228609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94750656166"/>
          <c:y val="0.90557573047848516"/>
          <c:w val="0.60931738646305567"/>
          <c:h val="8.121016418688986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Morango - Área </a:t>
            </a:r>
            <a:r>
              <a:rPr lang="pt-PT" b="0"/>
              <a:t>(ha) </a:t>
            </a:r>
            <a:r>
              <a:rPr lang="pt-PT"/>
              <a:t>e Produção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30839004670147024"/>
          <c:y val="4.5549938577855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6582914572864327"/>
        </c:manualLayout>
      </c:layout>
      <c:lineChart>
        <c:grouping val="standard"/>
        <c:varyColors val="0"/>
        <c:ser>
          <c:idx val="1"/>
          <c:order val="1"/>
          <c:tx>
            <c:strRef>
              <c:f>'4'!$B$4</c:f>
              <c:strCache>
                <c:ptCount val="1"/>
                <c:pt idx="0">
                  <c:v>Produção 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'4'!$E$2:$P$2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'4'!$E$4:$P$4</c:f>
              <c:numCache>
                <c:formatCode>#,##0</c:formatCode>
                <c:ptCount val="12"/>
                <c:pt idx="0">
                  <c:v>12653</c:v>
                </c:pt>
                <c:pt idx="1">
                  <c:v>14354</c:v>
                </c:pt>
                <c:pt idx="2">
                  <c:v>12841</c:v>
                </c:pt>
                <c:pt idx="3">
                  <c:v>14811</c:v>
                </c:pt>
                <c:pt idx="4">
                  <c:v>9659</c:v>
                </c:pt>
                <c:pt idx="5">
                  <c:v>10753</c:v>
                </c:pt>
                <c:pt idx="6">
                  <c:v>9347</c:v>
                </c:pt>
                <c:pt idx="7">
                  <c:v>10628</c:v>
                </c:pt>
                <c:pt idx="8">
                  <c:v>12266</c:v>
                </c:pt>
                <c:pt idx="9">
                  <c:v>23550</c:v>
                </c:pt>
                <c:pt idx="10">
                  <c:v>23012</c:v>
                </c:pt>
                <c:pt idx="11">
                  <c:v>18092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2267600"/>
        <c:axId val="-622263792"/>
      </c:lineChart>
      <c:lineChart>
        <c:grouping val="standard"/>
        <c:varyColors val="0"/>
        <c:ser>
          <c:idx val="0"/>
          <c:order val="0"/>
          <c:tx>
            <c:strRef>
              <c:f>'4'!$B$3</c:f>
              <c:strCache>
                <c:ptCount val="1"/>
                <c:pt idx="0">
                  <c:v>Área </c:v>
                </c:pt>
              </c:strCache>
            </c:strRef>
          </c:tx>
          <c:spPr>
            <a:ln w="38100" cmpd="sng">
              <a:solidFill>
                <a:srgbClr val="008080"/>
              </a:solidFill>
              <a:prstDash val="sysDot"/>
              <a:headEnd type="none"/>
              <a:tailEnd type="none"/>
            </a:ln>
          </c:spPr>
          <c:marker>
            <c:symbol val="none"/>
          </c:marker>
          <c:cat>
            <c:numRef>
              <c:f>'4'!$E$2:$P$2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'4'!$E$3:$P$3</c:f>
              <c:numCache>
                <c:formatCode>General</c:formatCode>
                <c:ptCount val="12"/>
                <c:pt idx="0">
                  <c:v>543</c:v>
                </c:pt>
                <c:pt idx="1">
                  <c:v>474</c:v>
                </c:pt>
                <c:pt idx="2">
                  <c:v>437</c:v>
                </c:pt>
                <c:pt idx="3">
                  <c:v>575</c:v>
                </c:pt>
                <c:pt idx="4">
                  <c:v>321</c:v>
                </c:pt>
                <c:pt idx="5">
                  <c:v>394</c:v>
                </c:pt>
                <c:pt idx="6">
                  <c:v>314</c:v>
                </c:pt>
                <c:pt idx="7">
                  <c:v>323</c:v>
                </c:pt>
                <c:pt idx="8">
                  <c:v>551</c:v>
                </c:pt>
                <c:pt idx="9">
                  <c:v>806</c:v>
                </c:pt>
                <c:pt idx="10">
                  <c:v>614</c:v>
                </c:pt>
                <c:pt idx="11">
                  <c:v>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2276304"/>
        <c:axId val="-622262704"/>
      </c:lineChart>
      <c:catAx>
        <c:axId val="-62226760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62226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226379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622267600"/>
        <c:crosses val="autoZero"/>
        <c:crossBetween val="between"/>
      </c:valAx>
      <c:catAx>
        <c:axId val="-622276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622262704"/>
        <c:crosses val="autoZero"/>
        <c:auto val="1"/>
        <c:lblAlgn val="ctr"/>
        <c:lblOffset val="100"/>
        <c:noMultiLvlLbl val="0"/>
      </c:catAx>
      <c:valAx>
        <c:axId val="-62226270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08080"/>
                </a:solidFill>
              </a:defRPr>
            </a:pPr>
            <a:endParaRPr lang="pt-PT"/>
          </a:p>
        </c:txPr>
        <c:crossAx val="-622276304"/>
        <c:crosses val="max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1373010806081671"/>
          <c:y val="0.91485832641526843"/>
          <c:w val="0.77581619169994265"/>
          <c:h val="5.9595071613882285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Morango - Produção, Importação, Exportação e Consumo Aparente </a:t>
            </a:r>
            <a:r>
              <a:rPr lang="pt-PT" sz="1200" b="0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(t)</a:t>
            </a:r>
            <a:endParaRPr lang="pt-PT"/>
          </a:p>
        </c:rich>
      </c:tx>
      <c:layout>
        <c:manualLayout>
          <c:xMode val="edge"/>
          <c:yMode val="edge"/>
          <c:x val="0.14241987446271903"/>
          <c:y val="2.6866842720436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6978460052451823"/>
          <c:h val="0.6658291457286432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'5'!$B$4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val>
            <c:numRef>
              <c:f>'5'!$D$4:$P$4</c:f>
              <c:numCache>
                <c:formatCode>#,##0</c:formatCode>
                <c:ptCount val="13"/>
                <c:pt idx="0">
                  <c:v>11042.142</c:v>
                </c:pt>
                <c:pt idx="1">
                  <c:v>13026.762000000001</c:v>
                </c:pt>
                <c:pt idx="2">
                  <c:v>16895.742999999999</c:v>
                </c:pt>
                <c:pt idx="3">
                  <c:v>16255.325000000001</c:v>
                </c:pt>
                <c:pt idx="4">
                  <c:v>17143.391</c:v>
                </c:pt>
                <c:pt idx="5">
                  <c:v>17243.208999999999</c:v>
                </c:pt>
                <c:pt idx="6">
                  <c:v>16431.508999999998</c:v>
                </c:pt>
                <c:pt idx="7">
                  <c:v>17338.508999999998</c:v>
                </c:pt>
                <c:pt idx="8">
                  <c:v>20238.464</c:v>
                </c:pt>
                <c:pt idx="9">
                  <c:v>19646.485000000001</c:v>
                </c:pt>
                <c:pt idx="10">
                  <c:v>15110.243</c:v>
                </c:pt>
                <c:pt idx="11">
                  <c:v>14274.192999999999</c:v>
                </c:pt>
                <c:pt idx="12">
                  <c:v>14655.991</c:v>
                </c:pt>
              </c:numCache>
            </c:numRef>
          </c:val>
        </c:ser>
        <c:ser>
          <c:idx val="2"/>
          <c:order val="2"/>
          <c:tx>
            <c:strRef>
              <c:f>'5'!$B$5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val>
            <c:numRef>
              <c:f>'5'!$D$5:$P$5</c:f>
              <c:numCache>
                <c:formatCode>#,##0</c:formatCode>
                <c:ptCount val="13"/>
                <c:pt idx="0">
                  <c:v>4375.2470000000003</c:v>
                </c:pt>
                <c:pt idx="1">
                  <c:v>3748.018</c:v>
                </c:pt>
                <c:pt idx="2">
                  <c:v>4670.8109999999997</c:v>
                </c:pt>
                <c:pt idx="3">
                  <c:v>3446.18</c:v>
                </c:pt>
                <c:pt idx="4">
                  <c:v>3904.3270000000002</c:v>
                </c:pt>
                <c:pt idx="5">
                  <c:v>4920.1989999999996</c:v>
                </c:pt>
                <c:pt idx="6">
                  <c:v>4065.1129999999998</c:v>
                </c:pt>
                <c:pt idx="7">
                  <c:v>4129.5649999999996</c:v>
                </c:pt>
                <c:pt idx="8">
                  <c:v>4826.0780000000004</c:v>
                </c:pt>
                <c:pt idx="9">
                  <c:v>5818.7740000000003</c:v>
                </c:pt>
                <c:pt idx="10">
                  <c:v>4650.6229999999996</c:v>
                </c:pt>
                <c:pt idx="11">
                  <c:v>4654.8890000000001</c:v>
                </c:pt>
                <c:pt idx="12">
                  <c:v>3349.9870000000001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22279568"/>
        <c:axId val="-622277392"/>
      </c:barChart>
      <c:lineChart>
        <c:grouping val="standard"/>
        <c:varyColors val="0"/>
        <c:ser>
          <c:idx val="1"/>
          <c:order val="0"/>
          <c:tx>
            <c:strRef>
              <c:f>'5'!$B$3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'5'!$D$2:$P$2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'5'!$D$3:$P$3</c:f>
              <c:numCache>
                <c:formatCode>#,##0</c:formatCode>
                <c:ptCount val="13"/>
                <c:pt idx="1">
                  <c:v>12653</c:v>
                </c:pt>
                <c:pt idx="2">
                  <c:v>14354</c:v>
                </c:pt>
                <c:pt idx="3">
                  <c:v>12841</c:v>
                </c:pt>
                <c:pt idx="4">
                  <c:v>14811</c:v>
                </c:pt>
                <c:pt idx="5">
                  <c:v>9659</c:v>
                </c:pt>
                <c:pt idx="6">
                  <c:v>10753</c:v>
                </c:pt>
                <c:pt idx="7">
                  <c:v>9347</c:v>
                </c:pt>
                <c:pt idx="8">
                  <c:v>10628</c:v>
                </c:pt>
                <c:pt idx="9">
                  <c:v>12266</c:v>
                </c:pt>
                <c:pt idx="10">
                  <c:v>23550</c:v>
                </c:pt>
                <c:pt idx="11">
                  <c:v>23012</c:v>
                </c:pt>
                <c:pt idx="12">
                  <c:v>18092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'5'!$B$8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marker>
            <c:symbol val="none"/>
          </c:marker>
          <c:cat>
            <c:strRef>
              <c:f>'5'!$D$2:$P$2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'5'!$D$8:$P$8</c:f>
              <c:numCache>
                <c:formatCode>#,##0</c:formatCode>
                <c:ptCount val="13"/>
                <c:pt idx="1">
                  <c:v>21931.744000000002</c:v>
                </c:pt>
                <c:pt idx="2">
                  <c:v>26578.932000000001</c:v>
                </c:pt>
                <c:pt idx="3">
                  <c:v>25650.145</c:v>
                </c:pt>
                <c:pt idx="4">
                  <c:v>28050.063999999998</c:v>
                </c:pt>
                <c:pt idx="5">
                  <c:v>21982.01</c:v>
                </c:pt>
                <c:pt idx="6">
                  <c:v>23119.395999999997</c:v>
                </c:pt>
                <c:pt idx="7">
                  <c:v>22555.944</c:v>
                </c:pt>
                <c:pt idx="8">
                  <c:v>26040.385999999999</c:v>
                </c:pt>
                <c:pt idx="9">
                  <c:v>26093.710999999999</c:v>
                </c:pt>
                <c:pt idx="10">
                  <c:v>34009.620000000003</c:v>
                </c:pt>
                <c:pt idx="11">
                  <c:v>32631.304</c:v>
                </c:pt>
                <c:pt idx="12">
                  <c:v>29398.004000000001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2279568"/>
        <c:axId val="-622277392"/>
      </c:lineChart>
      <c:catAx>
        <c:axId val="-62227956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62227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227739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622279568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4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84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84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427745105077E-2"/>
          <c:y val="0.89514512800883317"/>
          <c:w val="0.83083773774853487"/>
          <c:h val="6.435993297989396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baseline="0">
                <a:effectLst/>
              </a:rPr>
              <a:t>Morango - Grau de Auto-Aprovisionamento e Grau de Abastecimento do Mercado Interno </a:t>
            </a:r>
            <a:r>
              <a:rPr lang="pt-PT" sz="1200" b="0" i="0" baseline="0">
                <a:effectLst/>
              </a:rPr>
              <a:t>(%)</a:t>
            </a:r>
            <a:endParaRPr lang="pt-PT" sz="1200" b="0">
              <a:effectLst/>
            </a:endParaRPr>
          </a:p>
        </c:rich>
      </c:tx>
      <c:layout>
        <c:manualLayout>
          <c:xMode val="edge"/>
          <c:yMode val="edge"/>
          <c:x val="0.11069848411231924"/>
          <c:y val="3.466761767102797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6813931629109391"/>
        </c:manualLayout>
      </c:layout>
      <c:lineChart>
        <c:grouping val="standard"/>
        <c:varyColors val="0"/>
        <c:ser>
          <c:idx val="1"/>
          <c:order val="0"/>
          <c:tx>
            <c:strRef>
              <c:f>'5'!$B$10</c:f>
              <c:strCache>
                <c:ptCount val="1"/>
                <c:pt idx="0">
                  <c:v>Grau de Abastec. do merc. interno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'5'!$D$2:$P$2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'5'!$D$10:$P$10</c:f>
              <c:numCache>
                <c:formatCode>#\ ##0.0</c:formatCode>
                <c:ptCount val="13"/>
                <c:pt idx="1">
                  <c:v>40.603164071220235</c:v>
                </c:pt>
                <c:pt idx="2">
                  <c:v>36.431821263548137</c:v>
                </c:pt>
                <c:pt idx="3">
                  <c:v>36.62677150558018</c:v>
                </c:pt>
                <c:pt idx="4">
                  <c:v>38.882880980235903</c:v>
                </c:pt>
                <c:pt idx="5">
                  <c:v>21.557632809738511</c:v>
                </c:pt>
                <c:pt idx="6">
                  <c:v>28.927602606919322</c:v>
                </c:pt>
                <c:pt idx="7">
                  <c:v>23.131086865617331</c:v>
                </c:pt>
                <c:pt idx="8">
                  <c:v>22.280476180345406</c:v>
                </c:pt>
                <c:pt idx="9">
                  <c:v>24.707968904844542</c:v>
                </c:pt>
                <c:pt idx="10">
                  <c:v>55.5706797076827</c:v>
                </c:pt>
                <c:pt idx="11">
                  <c:v>56.256136745255411</c:v>
                </c:pt>
                <c:pt idx="12">
                  <c:v>50.146305851240783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'5'!$B$9</c:f>
              <c:strCache>
                <c:ptCount val="1"/>
                <c:pt idx="0">
                  <c:v>Grau de Auto-Aprovisionamento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marker>
            <c:symbol val="none"/>
          </c:marker>
          <c:cat>
            <c:strRef>
              <c:f>'5'!$D$2:$P$2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'5'!$D$9:$P$9</c:f>
              <c:numCache>
                <c:formatCode>#\ ##0.0</c:formatCode>
                <c:ptCount val="13"/>
                <c:pt idx="1">
                  <c:v>57.692630371757026</c:v>
                </c:pt>
                <c:pt idx="2">
                  <c:v>54.005179741608877</c:v>
                </c:pt>
                <c:pt idx="3">
                  <c:v>50.062095165543894</c:v>
                </c:pt>
                <c:pt idx="4">
                  <c:v>52.802018562239297</c:v>
                </c:pt>
                <c:pt idx="5">
                  <c:v>43.940476780785751</c:v>
                </c:pt>
                <c:pt idx="6">
                  <c:v>46.510730643655229</c:v>
                </c:pt>
                <c:pt idx="7">
                  <c:v>41.43918782561262</c:v>
                </c:pt>
                <c:pt idx="8">
                  <c:v>40.813527111310869</c:v>
                </c:pt>
                <c:pt idx="9">
                  <c:v>47.007495407609909</c:v>
                </c:pt>
                <c:pt idx="10">
                  <c:v>69.245113588449385</c:v>
                </c:pt>
                <c:pt idx="11">
                  <c:v>70.521239359603896</c:v>
                </c:pt>
                <c:pt idx="12">
                  <c:v>61.541593095912226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22282288"/>
        <c:axId val="-622287184"/>
      </c:lineChart>
      <c:catAx>
        <c:axId val="-62228228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62228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2287184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622282288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424225697382E-2"/>
          <c:y val="0.90549969805977026"/>
          <c:w val="0.83997036370947564"/>
          <c:h val="5.9591186908814597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gpp.pt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415636</xdr:colOff>
      <xdr:row>6</xdr:row>
      <xdr:rowOff>105640</xdr:rowOff>
    </xdr:from>
    <xdr:to>
      <xdr:col>0</xdr:col>
      <xdr:colOff>2306803</xdr:colOff>
      <xdr:row>8</xdr:row>
      <xdr:rowOff>8659</xdr:rowOff>
    </xdr:to>
    <xdr:pic>
      <xdr:nvPicPr>
        <xdr:cNvPr id="3087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36" y="2097231"/>
          <a:ext cx="1891167" cy="387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112568</xdr:colOff>
      <xdr:row>1</xdr:row>
      <xdr:rowOff>292595</xdr:rowOff>
    </xdr:from>
    <xdr:to>
      <xdr:col>0</xdr:col>
      <xdr:colOff>2363932</xdr:colOff>
      <xdr:row>6</xdr:row>
      <xdr:rowOff>129887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568" y="647618"/>
          <a:ext cx="2251364" cy="1473860"/>
        </a:xfrm>
        <a:prstGeom prst="rect">
          <a:avLst/>
        </a:prstGeom>
      </xdr:spPr>
    </xdr:pic>
    <xdr:clientData/>
  </xdr:twoCellAnchor>
  <xdr:twoCellAnchor editAs="oneCell">
    <xdr:from>
      <xdr:col>0</xdr:col>
      <xdr:colOff>77932</xdr:colOff>
      <xdr:row>0</xdr:row>
      <xdr:rowOff>86591</xdr:rowOff>
    </xdr:from>
    <xdr:to>
      <xdr:col>0</xdr:col>
      <xdr:colOff>2461675</xdr:colOff>
      <xdr:row>1</xdr:row>
      <xdr:rowOff>42491</xdr:rowOff>
    </xdr:to>
    <xdr:pic>
      <xdr:nvPicPr>
        <xdr:cNvPr id="5" name="Imagem 4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7932" y="86591"/>
          <a:ext cx="2383743" cy="310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381001</xdr:colOff>
      <xdr:row>14</xdr:row>
      <xdr:rowOff>44617</xdr:rowOff>
    </xdr:from>
    <xdr:to>
      <xdr:col>13</xdr:col>
      <xdr:colOff>70182</xdr:colOff>
      <xdr:row>34</xdr:row>
      <xdr:rowOff>150394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210553</xdr:colOff>
      <xdr:row>11</xdr:row>
      <xdr:rowOff>56147</xdr:rowOff>
    </xdr:from>
    <xdr:to>
      <xdr:col>12</xdr:col>
      <xdr:colOff>751974</xdr:colOff>
      <xdr:row>32</xdr:row>
      <xdr:rowOff>90236</xdr:rowOff>
    </xdr:to>
    <xdr:graphicFrame macro="">
      <xdr:nvGraphicFramePr>
        <xdr:cNvPr id="2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19075" y="3476625"/>
          <a:ext cx="8734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a) inclui ervilhas, pimento, cenouras, milho, courgette, tomate, feijão verde, beringela, etc</a:t>
          </a:r>
        </a:p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b) inclui esparregado (excepto produtos conservados em vinagre ou ácido acético, tomates, cogumelos, trufas e pratos preparados destes produtos</a:t>
          </a:r>
          <a:endParaRPr lang="pt-PT"/>
        </a:p>
      </xdr:txBody>
    </xdr:sp>
    <xdr:clientData/>
  </xdr:twoCellAnchor>
  <xdr:twoCellAnchor>
    <xdr:from>
      <xdr:col>5</xdr:col>
      <xdr:colOff>230605</xdr:colOff>
      <xdr:row>6</xdr:row>
      <xdr:rowOff>50133</xdr:rowOff>
    </xdr:from>
    <xdr:to>
      <xdr:col>11</xdr:col>
      <xdr:colOff>611604</xdr:colOff>
      <xdr:row>27</xdr:row>
      <xdr:rowOff>80212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852235</xdr:colOff>
      <xdr:row>17</xdr:row>
      <xdr:rowOff>38675</xdr:rowOff>
    </xdr:from>
    <xdr:to>
      <xdr:col>7</xdr:col>
      <xdr:colOff>100263</xdr:colOff>
      <xdr:row>40</xdr:row>
      <xdr:rowOff>50133</xdr:rowOff>
    </xdr:to>
    <xdr:graphicFrame macro="">
      <xdr:nvGraphicFramePr>
        <xdr:cNvPr id="205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591554</xdr:colOff>
      <xdr:row>17</xdr:row>
      <xdr:rowOff>120315</xdr:rowOff>
    </xdr:from>
    <xdr:to>
      <xdr:col>15</xdr:col>
      <xdr:colOff>441158</xdr:colOff>
      <xdr:row>40</xdr:row>
      <xdr:rowOff>78704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showGridLines="0" tabSelected="1" zoomScale="110" zoomScaleNormal="110" workbookViewId="0">
      <selection activeCell="B1" sqref="B1"/>
    </sheetView>
  </sheetViews>
  <sheetFormatPr defaultRowHeight="12.75" x14ac:dyDescent="0.2"/>
  <cols>
    <col min="1" max="1" width="37.85546875" style="1" customWidth="1"/>
    <col min="2" max="2" width="50" style="1" customWidth="1"/>
    <col min="3" max="16384" width="9.140625" style="1"/>
  </cols>
  <sheetData>
    <row r="1" spans="1:2" ht="27.95" customHeight="1" x14ac:dyDescent="0.2">
      <c r="B1" s="34" t="s">
        <v>49</v>
      </c>
    </row>
    <row r="2" spans="1:2" ht="27.95" customHeight="1" x14ac:dyDescent="0.2">
      <c r="A2" s="58" t="s">
        <v>70</v>
      </c>
      <c r="B2" s="35" t="s">
        <v>50</v>
      </c>
    </row>
    <row r="3" spans="1:2" ht="26.1" customHeight="1" x14ac:dyDescent="0.2">
      <c r="B3" s="50" t="s">
        <v>0</v>
      </c>
    </row>
    <row r="4" spans="1:2" ht="26.1" customHeight="1" x14ac:dyDescent="0.2">
      <c r="B4" s="49" t="s">
        <v>40</v>
      </c>
    </row>
    <row r="5" spans="1:2" ht="26.1" customHeight="1" x14ac:dyDescent="0.2">
      <c r="B5" s="49" t="s">
        <v>46</v>
      </c>
    </row>
    <row r="6" spans="1:2" ht="26.1" customHeight="1" x14ac:dyDescent="0.2">
      <c r="B6" s="49" t="s">
        <v>1</v>
      </c>
    </row>
    <row r="7" spans="1:2" ht="26.1" customHeight="1" x14ac:dyDescent="0.2">
      <c r="A7" s="55" t="s">
        <v>39</v>
      </c>
      <c r="B7" s="51" t="s">
        <v>37</v>
      </c>
    </row>
    <row r="16" spans="1:2" x14ac:dyDescent="0.2">
      <c r="B16"/>
    </row>
    <row r="17" spans="2:2" x14ac:dyDescent="0.2">
      <c r="B17"/>
    </row>
    <row r="18" spans="2:2" x14ac:dyDescent="0.2">
      <c r="B18"/>
    </row>
    <row r="19" spans="2:2" x14ac:dyDescent="0.2">
      <c r="B19"/>
    </row>
    <row r="20" spans="2:2" x14ac:dyDescent="0.2">
      <c r="B20"/>
    </row>
    <row r="21" spans="2:2" x14ac:dyDescent="0.2">
      <c r="B21"/>
    </row>
    <row r="22" spans="2:2" x14ac:dyDescent="0.2">
      <c r="B22"/>
    </row>
    <row r="23" spans="2:2" x14ac:dyDescent="0.2">
      <c r="B23"/>
    </row>
    <row r="24" spans="2:2" x14ac:dyDescent="0.2">
      <c r="B24"/>
    </row>
    <row r="25" spans="2:2" x14ac:dyDescent="0.2">
      <c r="B25"/>
    </row>
    <row r="26" spans="2:2" x14ac:dyDescent="0.2">
      <c r="B26"/>
    </row>
    <row r="27" spans="2:2" x14ac:dyDescent="0.2">
      <c r="B27"/>
    </row>
    <row r="28" spans="2:2" x14ac:dyDescent="0.2">
      <c r="B28"/>
    </row>
    <row r="29" spans="2:2" x14ac:dyDescent="0.2">
      <c r="B29"/>
    </row>
    <row r="30" spans="2:2" x14ac:dyDescent="0.2">
      <c r="B30"/>
    </row>
    <row r="31" spans="2:2" x14ac:dyDescent="0.2">
      <c r="B31"/>
    </row>
    <row r="32" spans="2:2" x14ac:dyDescent="0.2">
      <c r="B32"/>
    </row>
  </sheetData>
  <sheetProtection selectLockedCells="1" selectUnlockedCells="1"/>
  <phoneticPr fontId="7" type="noConversion"/>
  <hyperlinks>
    <hyperlink ref="B3" location="1!A1" display="1. Comércio Internacional"/>
    <hyperlink ref="B4" location="2!A1" display="2. Destinos das Saídas - UE/PT"/>
    <hyperlink ref="B6" location="4!A1" display="4. Área e Produção"/>
    <hyperlink ref="B7" location="'5'!A1" display="5. Indicadores de análise do Comércio Internacional"/>
    <hyperlink ref="B5" location="3!A1" display="3. Principais Destinos das Saídas"/>
  </hyperlink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84"/>
  <sheetViews>
    <sheetView showGridLines="0" zoomScale="95" zoomScaleNormal="95" workbookViewId="0"/>
  </sheetViews>
  <sheetFormatPr defaultRowHeight="12.75" x14ac:dyDescent="0.2"/>
  <cols>
    <col min="1" max="1" width="2.42578125" style="1" customWidth="1"/>
    <col min="2" max="2" width="20.7109375" style="1" customWidth="1"/>
    <col min="3" max="3" width="16.28515625" style="1" customWidth="1"/>
    <col min="4" max="4" width="10.7109375" style="1" customWidth="1"/>
    <col min="5" max="17" width="12.7109375" style="1" customWidth="1"/>
    <col min="18" max="21" width="9.140625" style="1"/>
    <col min="22" max="23" width="10" style="1" bestFit="1" customWidth="1"/>
    <col min="24" max="16384" width="9.140625" style="1"/>
  </cols>
  <sheetData>
    <row r="1" spans="2:23" ht="25.5" customHeight="1" x14ac:dyDescent="0.2">
      <c r="B1" s="14" t="s">
        <v>51</v>
      </c>
    </row>
    <row r="2" spans="2:23" ht="21" customHeight="1" x14ac:dyDescent="0.2">
      <c r="B2" s="2" t="s">
        <v>30</v>
      </c>
      <c r="C2" s="2" t="s">
        <v>2</v>
      </c>
      <c r="D2" s="15" t="s">
        <v>3</v>
      </c>
      <c r="E2" s="3">
        <v>2010</v>
      </c>
      <c r="F2" s="3">
        <v>2011</v>
      </c>
      <c r="G2" s="3">
        <v>2012</v>
      </c>
      <c r="H2" s="3">
        <v>2013</v>
      </c>
      <c r="I2" s="3">
        <v>2014</v>
      </c>
      <c r="J2" s="3">
        <v>2015</v>
      </c>
      <c r="K2" s="3">
        <v>2016</v>
      </c>
      <c r="L2" s="3">
        <v>2017</v>
      </c>
      <c r="M2" s="3">
        <v>2018</v>
      </c>
      <c r="N2" s="3">
        <v>2019</v>
      </c>
      <c r="O2" s="3">
        <v>2020</v>
      </c>
      <c r="P2" s="3">
        <v>2021</v>
      </c>
      <c r="Q2" s="3" t="s">
        <v>66</v>
      </c>
    </row>
    <row r="3" spans="2:23" ht="15.95" customHeight="1" x14ac:dyDescent="0.2">
      <c r="B3" s="67" t="s">
        <v>33</v>
      </c>
      <c r="C3" s="68" t="s">
        <v>73</v>
      </c>
      <c r="D3" s="69" t="s">
        <v>4</v>
      </c>
      <c r="E3" s="5">
        <v>11042.142</v>
      </c>
      <c r="F3" s="5">
        <v>13026.762000000001</v>
      </c>
      <c r="G3" s="5">
        <v>16895.742999999999</v>
      </c>
      <c r="H3" s="5">
        <v>16255.325000000001</v>
      </c>
      <c r="I3" s="5">
        <v>17143.391</v>
      </c>
      <c r="J3" s="5">
        <v>17243.208999999999</v>
      </c>
      <c r="K3" s="5">
        <v>16431.508999999998</v>
      </c>
      <c r="L3" s="5">
        <v>17338.508999999998</v>
      </c>
      <c r="M3" s="5">
        <v>20238.464</v>
      </c>
      <c r="N3" s="5">
        <v>19646.485000000001</v>
      </c>
      <c r="O3" s="5">
        <v>15110.243</v>
      </c>
      <c r="P3" s="5">
        <v>14274.192999999999</v>
      </c>
      <c r="Q3" s="5">
        <v>14655.991</v>
      </c>
      <c r="V3" s="8"/>
      <c r="W3" s="8"/>
    </row>
    <row r="4" spans="2:23" ht="15.95" customHeight="1" x14ac:dyDescent="0.2">
      <c r="B4" s="67"/>
      <c r="C4" s="68"/>
      <c r="D4" s="70" t="s">
        <v>5</v>
      </c>
      <c r="E4" s="5">
        <v>4375.2470000000003</v>
      </c>
      <c r="F4" s="5">
        <v>3748.018</v>
      </c>
      <c r="G4" s="5">
        <v>4670.8109999999997</v>
      </c>
      <c r="H4" s="5">
        <v>3446.18</v>
      </c>
      <c r="I4" s="5">
        <v>3904.3270000000002</v>
      </c>
      <c r="J4" s="5">
        <v>4920.1989999999996</v>
      </c>
      <c r="K4" s="5">
        <v>4065.1129999999998</v>
      </c>
      <c r="L4" s="5">
        <v>4129.5649999999996</v>
      </c>
      <c r="M4" s="5">
        <v>4826.0780000000004</v>
      </c>
      <c r="N4" s="5">
        <v>5818.7740000000003</v>
      </c>
      <c r="O4" s="5">
        <v>4650.6229999999996</v>
      </c>
      <c r="P4" s="5">
        <v>4654.8890000000001</v>
      </c>
      <c r="Q4" s="5">
        <v>3349.9870000000001</v>
      </c>
      <c r="R4" s="11"/>
      <c r="V4" s="8"/>
      <c r="W4" s="8"/>
    </row>
    <row r="5" spans="2:23" ht="15.95" customHeight="1" x14ac:dyDescent="0.2">
      <c r="B5" s="67"/>
      <c r="C5" s="71"/>
      <c r="D5" s="72" t="s">
        <v>6</v>
      </c>
      <c r="E5" s="6">
        <f>E4-E3</f>
        <v>-6666.8949999999995</v>
      </c>
      <c r="F5" s="6">
        <f t="shared" ref="F5:K5" si="0">F4-F3</f>
        <v>-9278.7440000000006</v>
      </c>
      <c r="G5" s="6">
        <f t="shared" si="0"/>
        <v>-12224.931999999999</v>
      </c>
      <c r="H5" s="6">
        <f t="shared" si="0"/>
        <v>-12809.145</v>
      </c>
      <c r="I5" s="6">
        <f t="shared" si="0"/>
        <v>-13239.063999999998</v>
      </c>
      <c r="J5" s="6">
        <f t="shared" si="0"/>
        <v>-12323.009999999998</v>
      </c>
      <c r="K5" s="6">
        <f t="shared" si="0"/>
        <v>-12366.395999999999</v>
      </c>
      <c r="L5" s="6">
        <f t="shared" ref="L5:Q5" si="1">L4-L3</f>
        <v>-13208.944</v>
      </c>
      <c r="M5" s="6">
        <f t="shared" si="1"/>
        <v>-15412.385999999999</v>
      </c>
      <c r="N5" s="6">
        <f t="shared" si="1"/>
        <v>-13827.710999999999</v>
      </c>
      <c r="O5" s="6">
        <f t="shared" si="1"/>
        <v>-10459.620000000001</v>
      </c>
      <c r="P5" s="6">
        <f t="shared" si="1"/>
        <v>-9619.3040000000001</v>
      </c>
      <c r="Q5" s="6">
        <f t="shared" si="1"/>
        <v>-11306.004000000001</v>
      </c>
      <c r="R5" s="11"/>
      <c r="S5" s="8"/>
      <c r="V5" s="8"/>
      <c r="W5" s="8"/>
    </row>
    <row r="6" spans="2:23" ht="15.95" customHeight="1" x14ac:dyDescent="0.2">
      <c r="B6" s="67"/>
      <c r="C6" s="73" t="s">
        <v>74</v>
      </c>
      <c r="D6" s="69" t="s">
        <v>4</v>
      </c>
      <c r="E6" s="5">
        <v>17486.315999999999</v>
      </c>
      <c r="F6" s="5">
        <v>20449.894</v>
      </c>
      <c r="G6" s="5">
        <v>24999.674999999999</v>
      </c>
      <c r="H6" s="5">
        <v>20767.362000000001</v>
      </c>
      <c r="I6" s="5">
        <v>19198.805</v>
      </c>
      <c r="J6" s="5">
        <v>24111.566999999999</v>
      </c>
      <c r="K6" s="5">
        <v>22653.488000000001</v>
      </c>
      <c r="L6" s="5">
        <v>26351.894</v>
      </c>
      <c r="M6" s="5">
        <v>33745.125999999997</v>
      </c>
      <c r="N6" s="5">
        <v>31466.289000000001</v>
      </c>
      <c r="O6" s="5">
        <v>26596.331999999999</v>
      </c>
      <c r="P6" s="5">
        <v>29024.727999999999</v>
      </c>
      <c r="Q6" s="5">
        <v>31677.538</v>
      </c>
      <c r="R6" s="11"/>
      <c r="S6" s="8"/>
      <c r="V6" s="8"/>
      <c r="W6" s="8"/>
    </row>
    <row r="7" spans="2:23" ht="15.95" customHeight="1" x14ac:dyDescent="0.2">
      <c r="B7" s="67"/>
      <c r="C7" s="68"/>
      <c r="D7" s="70" t="s">
        <v>5</v>
      </c>
      <c r="E7" s="5">
        <v>9976.6560000000009</v>
      </c>
      <c r="F7" s="5">
        <v>9293.7669999999998</v>
      </c>
      <c r="G7" s="5">
        <v>10010.425999999999</v>
      </c>
      <c r="H7" s="5">
        <v>8017.7979999999998</v>
      </c>
      <c r="I7" s="5">
        <v>7821.2430000000004</v>
      </c>
      <c r="J7" s="5">
        <v>10148.582</v>
      </c>
      <c r="K7" s="5">
        <v>8908.4709999999995</v>
      </c>
      <c r="L7" s="5">
        <v>9044.5920000000006</v>
      </c>
      <c r="M7" s="5">
        <v>12328.216</v>
      </c>
      <c r="N7" s="5">
        <v>14798.721</v>
      </c>
      <c r="O7" s="5">
        <v>10437.504999999999</v>
      </c>
      <c r="P7" s="5">
        <v>10048.361999999999</v>
      </c>
      <c r="Q7" s="5">
        <v>7172.2920000000004</v>
      </c>
      <c r="R7" s="11"/>
      <c r="S7" s="8"/>
      <c r="V7" s="8"/>
      <c r="W7" s="8"/>
    </row>
    <row r="8" spans="2:23" ht="15.95" customHeight="1" x14ac:dyDescent="0.2">
      <c r="B8" s="74"/>
      <c r="C8" s="71"/>
      <c r="D8" s="72" t="s">
        <v>6</v>
      </c>
      <c r="E8" s="6">
        <f>E7-E6</f>
        <v>-7509.659999999998</v>
      </c>
      <c r="F8" s="6">
        <f t="shared" ref="F8:K8" si="2">F7-F6</f>
        <v>-11156.127</v>
      </c>
      <c r="G8" s="6">
        <f t="shared" si="2"/>
        <v>-14989.249</v>
      </c>
      <c r="H8" s="6">
        <f t="shared" si="2"/>
        <v>-12749.564000000002</v>
      </c>
      <c r="I8" s="6">
        <f t="shared" si="2"/>
        <v>-11377.562</v>
      </c>
      <c r="J8" s="6">
        <f t="shared" si="2"/>
        <v>-13962.984999999999</v>
      </c>
      <c r="K8" s="6">
        <f t="shared" si="2"/>
        <v>-13745.017000000002</v>
      </c>
      <c r="L8" s="6">
        <f t="shared" ref="L8:Q8" si="3">L7-L6</f>
        <v>-17307.302</v>
      </c>
      <c r="M8" s="6">
        <f t="shared" si="3"/>
        <v>-21416.909999999996</v>
      </c>
      <c r="N8" s="6">
        <f t="shared" si="3"/>
        <v>-16667.567999999999</v>
      </c>
      <c r="O8" s="6">
        <f t="shared" si="3"/>
        <v>-16158.826999999999</v>
      </c>
      <c r="P8" s="6">
        <f t="shared" si="3"/>
        <v>-18976.366000000002</v>
      </c>
      <c r="Q8" s="6">
        <f t="shared" si="3"/>
        <v>-24505.245999999999</v>
      </c>
      <c r="R8" s="11"/>
      <c r="S8" s="8"/>
      <c r="T8" s="8"/>
      <c r="V8" s="8"/>
      <c r="W8" s="8"/>
    </row>
    <row r="9" spans="2:23" ht="6" customHeight="1" x14ac:dyDescent="0.2">
      <c r="B9" s="75"/>
      <c r="C9" s="75"/>
      <c r="D9" s="76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V9" s="8"/>
      <c r="W9" s="8"/>
    </row>
    <row r="10" spans="2:23" ht="20.100000000000001" customHeight="1" x14ac:dyDescent="0.2">
      <c r="B10" s="77" t="s">
        <v>31</v>
      </c>
      <c r="C10" s="78"/>
      <c r="D10" s="79" t="s">
        <v>7</v>
      </c>
      <c r="E10" s="16">
        <f t="shared" ref="E10:G11" si="4">E6/E3</f>
        <v>1.5835981823091931</v>
      </c>
      <c r="F10" s="16">
        <f t="shared" si="4"/>
        <v>1.5698370784696918</v>
      </c>
      <c r="G10" s="16">
        <f t="shared" si="4"/>
        <v>1.4796434226065112</v>
      </c>
      <c r="H10" s="16">
        <f t="shared" ref="H10:Q10" si="5">H6/H3</f>
        <v>1.2775728568945868</v>
      </c>
      <c r="I10" s="16">
        <f t="shared" si="5"/>
        <v>1.1198954162569121</v>
      </c>
      <c r="J10" s="16">
        <f t="shared" si="5"/>
        <v>1.3983224932203746</v>
      </c>
      <c r="K10" s="16">
        <f t="shared" si="5"/>
        <v>1.3786614485620283</v>
      </c>
      <c r="L10" s="16">
        <f t="shared" si="5"/>
        <v>1.5198477562286354</v>
      </c>
      <c r="M10" s="16">
        <f t="shared" si="5"/>
        <v>1.6673758443328504</v>
      </c>
      <c r="N10" s="16">
        <f t="shared" si="5"/>
        <v>1.6016243618133219</v>
      </c>
      <c r="O10" s="16">
        <f t="shared" si="5"/>
        <v>1.7601525005256367</v>
      </c>
      <c r="P10" s="16">
        <f t="shared" si="5"/>
        <v>2.0333708532594454</v>
      </c>
      <c r="Q10" s="16">
        <f t="shared" si="5"/>
        <v>2.1614053938761288</v>
      </c>
      <c r="V10" s="8"/>
      <c r="W10" s="8"/>
    </row>
    <row r="11" spans="2:23" ht="20.100000000000001" customHeight="1" x14ac:dyDescent="0.2">
      <c r="B11" s="80" t="s">
        <v>8</v>
      </c>
      <c r="C11" s="81"/>
      <c r="D11" s="82" t="s">
        <v>7</v>
      </c>
      <c r="E11" s="17">
        <f t="shared" si="4"/>
        <v>2.2802497778982533</v>
      </c>
      <c r="F11" s="17">
        <f t="shared" si="4"/>
        <v>2.4796484435240171</v>
      </c>
      <c r="G11" s="17">
        <f t="shared" si="4"/>
        <v>2.1431879817016788</v>
      </c>
      <c r="H11" s="17">
        <f t="shared" ref="H11:Q11" si="6">H7/H4</f>
        <v>2.3265755125965564</v>
      </c>
      <c r="I11" s="17">
        <f t="shared" si="6"/>
        <v>2.0032243713193081</v>
      </c>
      <c r="J11" s="17">
        <f t="shared" si="6"/>
        <v>2.0626364909224204</v>
      </c>
      <c r="K11" s="17">
        <f t="shared" si="6"/>
        <v>2.1914448626643344</v>
      </c>
      <c r="L11" s="17">
        <f t="shared" si="6"/>
        <v>2.190204537281772</v>
      </c>
      <c r="M11" s="17">
        <f t="shared" si="6"/>
        <v>2.5544999479908945</v>
      </c>
      <c r="N11" s="17">
        <f t="shared" si="6"/>
        <v>2.5432713145415167</v>
      </c>
      <c r="O11" s="17">
        <f t="shared" si="6"/>
        <v>2.2443240400264655</v>
      </c>
      <c r="P11" s="17">
        <f t="shared" si="6"/>
        <v>2.1586684451551905</v>
      </c>
      <c r="Q11" s="17">
        <f t="shared" si="6"/>
        <v>2.1409909948904282</v>
      </c>
      <c r="R11" s="11"/>
      <c r="S11" s="8"/>
      <c r="T11" s="8"/>
      <c r="V11" s="8"/>
      <c r="W11" s="8"/>
    </row>
    <row r="12" spans="2:23" ht="12" customHeight="1" x14ac:dyDescent="0.2">
      <c r="B12" s="56" t="s">
        <v>59</v>
      </c>
      <c r="C12" s="7"/>
      <c r="L12" s="11"/>
      <c r="M12" s="11"/>
      <c r="N12" s="8"/>
      <c r="O12" s="8"/>
    </row>
    <row r="14" spans="2:23" x14ac:dyDescent="0.2">
      <c r="P14" s="9" t="s">
        <v>9</v>
      </c>
    </row>
    <row r="21" spans="13:14" x14ac:dyDescent="0.2">
      <c r="M21" s="8"/>
      <c r="N21" s="8"/>
    </row>
    <row r="22" spans="13:14" x14ac:dyDescent="0.2">
      <c r="M22" s="8"/>
      <c r="N22" s="8"/>
    </row>
    <row r="23" spans="13:14" x14ac:dyDescent="0.2">
      <c r="M23" s="8"/>
      <c r="N23" s="8"/>
    </row>
    <row r="24" spans="13:14" x14ac:dyDescent="0.2">
      <c r="M24" s="8"/>
      <c r="N24" s="8"/>
    </row>
    <row r="25" spans="13:14" x14ac:dyDescent="0.2">
      <c r="M25" s="8"/>
      <c r="N25" s="8"/>
    </row>
    <row r="26" spans="13:14" x14ac:dyDescent="0.2">
      <c r="M26" s="8"/>
      <c r="N26" s="8"/>
    </row>
    <row r="84" spans="4:4" x14ac:dyDescent="0.2">
      <c r="D84" s="10"/>
    </row>
  </sheetData>
  <sheetProtection selectLockedCells="1" selectUnlockedCells="1"/>
  <sortState ref="R3:U8">
    <sortCondition ref="S3:S8"/>
  </sortState>
  <mergeCells count="3">
    <mergeCell ref="B3:B8"/>
    <mergeCell ref="C3:C5"/>
    <mergeCell ref="C6:C8"/>
  </mergeCells>
  <phoneticPr fontId="7" type="noConversion"/>
  <hyperlinks>
    <hyperlink ref="P14" location="ÍNDICE!A1" display="Voltar ao índice"/>
  </hyperlinks>
  <pageMargins left="0.43307086614173229" right="0" top="0.39370078740157483" bottom="0.19685039370078741" header="0.51181102362204722" footer="0.51181102362204722"/>
  <pageSetup paperSize="9" scale="57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1"/>
  <sheetViews>
    <sheetView showGridLines="0" zoomScale="95" zoomScaleNormal="95" workbookViewId="0"/>
  </sheetViews>
  <sheetFormatPr defaultRowHeight="12.75" x14ac:dyDescent="0.2"/>
  <cols>
    <col min="1" max="1" width="2.42578125" style="36" customWidth="1"/>
    <col min="2" max="2" width="20.7109375" style="36" customWidth="1"/>
    <col min="3" max="3" width="15.7109375" style="36" customWidth="1"/>
    <col min="4" max="4" width="10.7109375" style="36" customWidth="1"/>
    <col min="5" max="17" width="12.7109375" style="36" customWidth="1"/>
    <col min="18" max="21" width="9.140625" style="36"/>
    <col min="22" max="22" width="10" style="36" bestFit="1" customWidth="1"/>
    <col min="23" max="23" width="11.140625" style="36" bestFit="1" customWidth="1"/>
    <col min="24" max="16384" width="9.140625" style="36"/>
  </cols>
  <sheetData>
    <row r="1" spans="2:23" ht="27" customHeight="1" x14ac:dyDescent="0.2">
      <c r="B1" s="14" t="s">
        <v>52</v>
      </c>
      <c r="C1" s="1"/>
      <c r="D1" s="1"/>
    </row>
    <row r="2" spans="2:23" ht="20.100000000000001" customHeight="1" x14ac:dyDescent="0.2">
      <c r="B2" s="2" t="s">
        <v>30</v>
      </c>
      <c r="C2" s="2" t="s">
        <v>2</v>
      </c>
      <c r="D2" s="15" t="s">
        <v>3</v>
      </c>
      <c r="E2" s="3">
        <v>2010</v>
      </c>
      <c r="F2" s="3">
        <v>2011</v>
      </c>
      <c r="G2" s="3">
        <v>2012</v>
      </c>
      <c r="H2" s="3">
        <v>2013</v>
      </c>
      <c r="I2" s="3">
        <v>2014</v>
      </c>
      <c r="J2" s="3">
        <v>2015</v>
      </c>
      <c r="K2" s="3">
        <v>2016</v>
      </c>
      <c r="L2" s="3">
        <v>2017</v>
      </c>
      <c r="M2" s="3">
        <v>2018</v>
      </c>
      <c r="N2" s="3">
        <v>2019</v>
      </c>
      <c r="O2" s="3">
        <v>2020</v>
      </c>
      <c r="P2" s="3">
        <v>2021</v>
      </c>
      <c r="Q2" s="3" t="s">
        <v>66</v>
      </c>
    </row>
    <row r="3" spans="2:23" ht="15.95" customHeight="1" x14ac:dyDescent="0.2">
      <c r="B3" s="83" t="s">
        <v>33</v>
      </c>
      <c r="C3" s="84" t="s">
        <v>73</v>
      </c>
      <c r="D3" s="69" t="s">
        <v>47</v>
      </c>
      <c r="E3" s="5">
        <v>4364.1229999999996</v>
      </c>
      <c r="F3" s="5">
        <v>3739.3209999999999</v>
      </c>
      <c r="G3" s="5">
        <v>4657.741</v>
      </c>
      <c r="H3" s="5">
        <v>3439.8519999999999</v>
      </c>
      <c r="I3" s="5">
        <v>3898.7739999999999</v>
      </c>
      <c r="J3" s="5">
        <v>4904.6940000000004</v>
      </c>
      <c r="K3" s="5">
        <v>4041.491</v>
      </c>
      <c r="L3" s="5">
        <v>4099.4009999999998</v>
      </c>
      <c r="M3" s="5">
        <v>4787.8789999999999</v>
      </c>
      <c r="N3" s="5">
        <v>5789.808</v>
      </c>
      <c r="O3" s="5">
        <v>4630.7719999999999</v>
      </c>
      <c r="P3" s="5">
        <v>4636.4859999999999</v>
      </c>
      <c r="Q3" s="5">
        <v>3303.2649999999999</v>
      </c>
    </row>
    <row r="4" spans="2:23" ht="15.95" customHeight="1" x14ac:dyDescent="0.2">
      <c r="B4" s="83"/>
      <c r="C4" s="84"/>
      <c r="D4" s="70" t="s">
        <v>10</v>
      </c>
      <c r="E4" s="39">
        <v>11.124000000000001</v>
      </c>
      <c r="F4" s="39">
        <v>8.6969999999999992</v>
      </c>
      <c r="G4" s="39">
        <v>13.07</v>
      </c>
      <c r="H4" s="39">
        <v>6.3280000000000003</v>
      </c>
      <c r="I4" s="39">
        <v>5.5529999999999999</v>
      </c>
      <c r="J4" s="39">
        <v>15.505000000000001</v>
      </c>
      <c r="K4" s="39">
        <v>23.622</v>
      </c>
      <c r="L4" s="39">
        <v>30.164000000000001</v>
      </c>
      <c r="M4" s="39">
        <v>38.198999999999998</v>
      </c>
      <c r="N4" s="39">
        <v>28.966000000000001</v>
      </c>
      <c r="O4" s="39">
        <v>19.850999999999999</v>
      </c>
      <c r="P4" s="39">
        <v>18.402999999999999</v>
      </c>
      <c r="Q4" s="39">
        <v>46.722000000000001</v>
      </c>
      <c r="R4" s="39"/>
      <c r="V4" s="39"/>
      <c r="W4" s="39"/>
    </row>
    <row r="5" spans="2:23" ht="15.95" customHeight="1" x14ac:dyDescent="0.2">
      <c r="B5" s="83"/>
      <c r="C5" s="84"/>
      <c r="D5" s="72" t="s">
        <v>11</v>
      </c>
      <c r="E5" s="6">
        <f t="shared" ref="E5:Q5" si="0">SUM(E3:E4)</f>
        <v>4375.2469999999994</v>
      </c>
      <c r="F5" s="6">
        <f t="shared" si="0"/>
        <v>3748.018</v>
      </c>
      <c r="G5" s="6">
        <f t="shared" si="0"/>
        <v>4670.8109999999997</v>
      </c>
      <c r="H5" s="6">
        <f t="shared" si="0"/>
        <v>3446.18</v>
      </c>
      <c r="I5" s="6">
        <f t="shared" si="0"/>
        <v>3904.3269999999998</v>
      </c>
      <c r="J5" s="6">
        <f t="shared" si="0"/>
        <v>4920.1990000000005</v>
      </c>
      <c r="K5" s="6">
        <f t="shared" si="0"/>
        <v>4065.1129999999998</v>
      </c>
      <c r="L5" s="6">
        <f t="shared" si="0"/>
        <v>4129.5649999999996</v>
      </c>
      <c r="M5" s="6">
        <f t="shared" si="0"/>
        <v>4826.0779999999995</v>
      </c>
      <c r="N5" s="6">
        <f t="shared" si="0"/>
        <v>5818.7740000000003</v>
      </c>
      <c r="O5" s="6">
        <f t="shared" si="0"/>
        <v>4650.6229999999996</v>
      </c>
      <c r="P5" s="6">
        <f t="shared" si="0"/>
        <v>4654.8890000000001</v>
      </c>
      <c r="Q5" s="6">
        <f t="shared" si="0"/>
        <v>3349.9870000000001</v>
      </c>
      <c r="R5" s="39"/>
      <c r="S5" s="39"/>
      <c r="V5" s="39"/>
      <c r="W5" s="39"/>
    </row>
    <row r="6" spans="2:23" ht="15.95" customHeight="1" x14ac:dyDescent="0.2">
      <c r="B6" s="83"/>
      <c r="C6" s="73" t="s">
        <v>74</v>
      </c>
      <c r="D6" s="69" t="s">
        <v>47</v>
      </c>
      <c r="E6" s="5">
        <v>9951.3269999999993</v>
      </c>
      <c r="F6" s="5">
        <v>9268.1769999999997</v>
      </c>
      <c r="G6" s="5">
        <v>9985.2350000000006</v>
      </c>
      <c r="H6" s="5">
        <v>8003.0619999999999</v>
      </c>
      <c r="I6" s="5">
        <v>7806.9780000000001</v>
      </c>
      <c r="J6" s="5">
        <v>10122.023999999999</v>
      </c>
      <c r="K6" s="5">
        <v>8813.9220000000005</v>
      </c>
      <c r="L6" s="5">
        <v>8903.9030000000002</v>
      </c>
      <c r="M6" s="5">
        <v>12189.098</v>
      </c>
      <c r="N6" s="5">
        <v>14697.339</v>
      </c>
      <c r="O6" s="5">
        <v>10364.27</v>
      </c>
      <c r="P6" s="5">
        <v>9992.8629999999994</v>
      </c>
      <c r="Q6" s="5">
        <v>6964.0749999999998</v>
      </c>
      <c r="R6" s="39"/>
      <c r="S6" s="39"/>
      <c r="V6" s="39"/>
      <c r="W6" s="39"/>
    </row>
    <row r="7" spans="2:23" ht="15.95" customHeight="1" x14ac:dyDescent="0.2">
      <c r="B7" s="83"/>
      <c r="C7" s="73"/>
      <c r="D7" s="70" t="s">
        <v>10</v>
      </c>
      <c r="E7" s="5">
        <v>25.329000000000001</v>
      </c>
      <c r="F7" s="5">
        <v>25.59</v>
      </c>
      <c r="G7" s="5">
        <v>25.190999999999999</v>
      </c>
      <c r="H7" s="5">
        <v>14.736000000000001</v>
      </c>
      <c r="I7" s="5">
        <v>14.265000000000001</v>
      </c>
      <c r="J7" s="5">
        <v>26.558</v>
      </c>
      <c r="K7" s="5">
        <v>94.549000000000007</v>
      </c>
      <c r="L7" s="5">
        <v>140.68899999999999</v>
      </c>
      <c r="M7" s="5">
        <v>139.11799999999999</v>
      </c>
      <c r="N7" s="5">
        <v>101.38200000000001</v>
      </c>
      <c r="O7" s="5">
        <v>73.234999999999999</v>
      </c>
      <c r="P7" s="5">
        <v>55.499000000000002</v>
      </c>
      <c r="Q7" s="5">
        <v>208.21700000000001</v>
      </c>
      <c r="R7" s="39"/>
      <c r="S7" s="39"/>
      <c r="V7" s="39"/>
      <c r="W7" s="39"/>
    </row>
    <row r="8" spans="2:23" ht="15.95" customHeight="1" x14ac:dyDescent="0.2">
      <c r="B8" s="83"/>
      <c r="C8" s="73"/>
      <c r="D8" s="85" t="s">
        <v>11</v>
      </c>
      <c r="E8" s="40">
        <f t="shared" ref="E8:Q8" si="1">SUM(E6:E7)</f>
        <v>9976.655999999999</v>
      </c>
      <c r="F8" s="40">
        <f t="shared" si="1"/>
        <v>9293.7669999999998</v>
      </c>
      <c r="G8" s="40">
        <f t="shared" si="1"/>
        <v>10010.426000000001</v>
      </c>
      <c r="H8" s="40">
        <f t="shared" si="1"/>
        <v>8017.7979999999998</v>
      </c>
      <c r="I8" s="40">
        <f t="shared" si="1"/>
        <v>7821.2430000000004</v>
      </c>
      <c r="J8" s="40">
        <f t="shared" si="1"/>
        <v>10148.582</v>
      </c>
      <c r="K8" s="40">
        <f t="shared" si="1"/>
        <v>8908.4710000000014</v>
      </c>
      <c r="L8" s="40">
        <f t="shared" si="1"/>
        <v>9044.5920000000006</v>
      </c>
      <c r="M8" s="40">
        <f t="shared" si="1"/>
        <v>12328.216</v>
      </c>
      <c r="N8" s="40">
        <f t="shared" si="1"/>
        <v>14798.721</v>
      </c>
      <c r="O8" s="40">
        <f t="shared" si="1"/>
        <v>10437.505000000001</v>
      </c>
      <c r="P8" s="40">
        <f t="shared" si="1"/>
        <v>10048.361999999999</v>
      </c>
      <c r="Q8" s="40">
        <f t="shared" si="1"/>
        <v>7172.2919999999995</v>
      </c>
      <c r="R8" s="39"/>
      <c r="S8" s="39"/>
      <c r="V8" s="39"/>
      <c r="W8" s="39"/>
    </row>
    <row r="9" spans="2:23" ht="12.75" customHeight="1" x14ac:dyDescent="0.2">
      <c r="B9" s="56" t="s">
        <v>59</v>
      </c>
      <c r="C9" s="1"/>
      <c r="D9" s="1"/>
      <c r="E9" s="1"/>
      <c r="F9" s="1"/>
      <c r="G9" s="1"/>
      <c r="L9" s="39"/>
      <c r="M9" s="39"/>
      <c r="N9" s="39"/>
      <c r="O9" s="39"/>
      <c r="V9" s="39"/>
      <c r="W9" s="39"/>
    </row>
    <row r="10" spans="2:23" x14ac:dyDescent="0.2">
      <c r="M10" s="39"/>
      <c r="N10" s="39"/>
      <c r="V10" s="39"/>
      <c r="W10" s="39"/>
    </row>
    <row r="11" spans="2:23" x14ac:dyDescent="0.2">
      <c r="P11" s="9" t="s">
        <v>9</v>
      </c>
      <c r="V11" s="39"/>
      <c r="W11" s="39"/>
    </row>
    <row r="12" spans="2:23" x14ac:dyDescent="0.2">
      <c r="V12" s="39"/>
      <c r="W12" s="39"/>
    </row>
    <row r="13" spans="2:23" x14ac:dyDescent="0.2">
      <c r="O13" s="65"/>
      <c r="P13" s="65"/>
      <c r="Q13" s="65"/>
      <c r="V13" s="39"/>
      <c r="W13" s="39"/>
    </row>
    <row r="14" spans="2:23" x14ac:dyDescent="0.2">
      <c r="O14" s="65"/>
      <c r="P14" s="65"/>
      <c r="Q14" s="65"/>
    </row>
    <row r="15" spans="2:23" x14ac:dyDescent="0.2">
      <c r="L15" s="39"/>
      <c r="M15" s="39"/>
      <c r="N15" s="39"/>
      <c r="O15" s="39"/>
    </row>
    <row r="16" spans="2:23" x14ac:dyDescent="0.2">
      <c r="L16" s="39"/>
      <c r="M16" s="39"/>
      <c r="N16" s="39"/>
      <c r="O16" s="39"/>
    </row>
    <row r="17" spans="17:18" x14ac:dyDescent="0.2">
      <c r="Q17" s="39"/>
      <c r="R17" s="39"/>
    </row>
    <row r="18" spans="17:18" x14ac:dyDescent="0.2">
      <c r="Q18" s="39"/>
      <c r="R18" s="39"/>
    </row>
    <row r="19" spans="17:18" x14ac:dyDescent="0.2">
      <c r="Q19" s="39"/>
      <c r="R19" s="39"/>
    </row>
    <row r="20" spans="17:18" x14ac:dyDescent="0.2">
      <c r="Q20" s="39"/>
      <c r="R20" s="39"/>
    </row>
    <row r="21" spans="17:18" x14ac:dyDescent="0.2">
      <c r="Q21" s="39"/>
      <c r="R21" s="39"/>
    </row>
    <row r="22" spans="17:18" x14ac:dyDescent="0.2">
      <c r="Q22" s="39"/>
      <c r="R22" s="39"/>
    </row>
    <row r="23" spans="17:18" x14ac:dyDescent="0.2">
      <c r="Q23" s="39"/>
      <c r="R23" s="39"/>
    </row>
    <row r="24" spans="17:18" x14ac:dyDescent="0.2">
      <c r="Q24" s="39"/>
      <c r="R24" s="39"/>
    </row>
    <row r="25" spans="17:18" x14ac:dyDescent="0.2">
      <c r="Q25" s="39"/>
      <c r="R25" s="39"/>
    </row>
    <row r="26" spans="17:18" x14ac:dyDescent="0.2">
      <c r="Q26" s="39"/>
      <c r="R26" s="39"/>
    </row>
    <row r="38" spans="5:5" x14ac:dyDescent="0.2">
      <c r="E38" s="39"/>
    </row>
    <row r="39" spans="5:5" x14ac:dyDescent="0.2">
      <c r="E39" s="39"/>
    </row>
    <row r="40" spans="5:5" x14ac:dyDescent="0.2">
      <c r="E40" s="39"/>
    </row>
    <row r="41" spans="5:5" x14ac:dyDescent="0.2">
      <c r="E41" s="39"/>
    </row>
    <row r="42" spans="5:5" x14ac:dyDescent="0.2">
      <c r="E42" s="39"/>
    </row>
    <row r="43" spans="5:5" x14ac:dyDescent="0.2">
      <c r="E43" s="39"/>
    </row>
    <row r="44" spans="5:5" x14ac:dyDescent="0.2">
      <c r="E44" s="39"/>
    </row>
    <row r="45" spans="5:5" x14ac:dyDescent="0.2">
      <c r="E45" s="39"/>
    </row>
    <row r="46" spans="5:5" x14ac:dyDescent="0.2">
      <c r="E46" s="39"/>
    </row>
    <row r="47" spans="5:5" x14ac:dyDescent="0.2">
      <c r="E47" s="39"/>
    </row>
    <row r="48" spans="5:5" x14ac:dyDescent="0.2">
      <c r="E48" s="39"/>
    </row>
    <row r="49" spans="5:5" x14ac:dyDescent="0.2">
      <c r="E49" s="39"/>
    </row>
    <row r="50" spans="5:5" x14ac:dyDescent="0.2">
      <c r="E50" s="39"/>
    </row>
    <row r="51" spans="5:5" x14ac:dyDescent="0.2">
      <c r="E51" s="39"/>
    </row>
  </sheetData>
  <sheetProtection selectLockedCells="1" selectUnlockedCells="1"/>
  <mergeCells count="3">
    <mergeCell ref="B3:B8"/>
    <mergeCell ref="C3:C5"/>
    <mergeCell ref="C6:C8"/>
  </mergeCells>
  <phoneticPr fontId="7" type="noConversion"/>
  <hyperlinks>
    <hyperlink ref="P11" location="ÍNDICE!A1" display="Voltar ao índice"/>
  </hyperlinks>
  <pageMargins left="0.55118110236220474" right="0.35433070866141736" top="0.98425196850393704" bottom="0.98425196850393704" header="0.51181102362204722" footer="0.51181102362204722"/>
  <pageSetup paperSize="9" scale="66" firstPageNumber="0" orientation="landscape" r:id="rId1"/>
  <headerFooter alignWithMargins="0"/>
  <ignoredErrors>
    <ignoredError sqref="E5:I5 J5:P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51"/>
  <sheetViews>
    <sheetView showGridLines="0" zoomScaleNormal="100" workbookViewId="0"/>
  </sheetViews>
  <sheetFormatPr defaultRowHeight="12.75" x14ac:dyDescent="0.2"/>
  <cols>
    <col min="1" max="1" width="2.42578125" style="1" customWidth="1"/>
    <col min="2" max="2" width="31.140625" style="1" customWidth="1"/>
    <col min="3" max="3" width="10.7109375" style="1" customWidth="1"/>
    <col min="4" max="4" width="11.7109375" style="1" customWidth="1"/>
    <col min="5" max="5" width="2.7109375" style="1" customWidth="1"/>
    <col min="6" max="6" width="27.42578125" style="1" customWidth="1"/>
    <col min="7" max="7" width="10.7109375" style="1" customWidth="1"/>
    <col min="8" max="8" width="11.7109375" style="1" customWidth="1"/>
    <col min="9" max="9" width="7.7109375" style="1" customWidth="1"/>
    <col min="10" max="14" width="9.140625" style="1"/>
    <col min="15" max="16" width="10.85546875" style="1" bestFit="1" customWidth="1"/>
    <col min="17" max="16384" width="9.140625" style="1"/>
  </cols>
  <sheetData>
    <row r="1" spans="2:16" ht="24" customHeight="1" x14ac:dyDescent="0.2">
      <c r="B1" s="38" t="s">
        <v>53</v>
      </c>
    </row>
    <row r="2" spans="2:16" ht="18" customHeight="1" x14ac:dyDescent="0.2">
      <c r="B2" s="12">
        <v>2021</v>
      </c>
      <c r="F2" s="12" t="s">
        <v>69</v>
      </c>
    </row>
    <row r="3" spans="2:16" ht="30" customHeight="1" x14ac:dyDescent="0.2">
      <c r="B3" s="3"/>
      <c r="C3" s="41" t="s">
        <v>45</v>
      </c>
      <c r="D3" s="41" t="s">
        <v>12</v>
      </c>
      <c r="F3" s="3"/>
      <c r="G3" s="41" t="s">
        <v>45</v>
      </c>
      <c r="H3" s="41" t="s">
        <v>12</v>
      </c>
      <c r="J3" s="36"/>
      <c r="K3" s="36"/>
      <c r="L3" s="36"/>
      <c r="M3" s="36"/>
      <c r="N3" s="36"/>
      <c r="O3" s="36"/>
      <c r="P3" s="36"/>
    </row>
    <row r="4" spans="2:16" ht="15.95" customHeight="1" x14ac:dyDescent="0.2">
      <c r="B4" s="37" t="s">
        <v>13</v>
      </c>
      <c r="C4" s="5">
        <v>3325.7089999999998</v>
      </c>
      <c r="D4" s="5">
        <v>6326.3649999999998</v>
      </c>
      <c r="F4" s="37" t="s">
        <v>13</v>
      </c>
      <c r="G4" s="5">
        <v>2635.8040000000001</v>
      </c>
      <c r="H4" s="5">
        <v>4983.4830000000002</v>
      </c>
      <c r="J4" s="36"/>
      <c r="K4" s="36"/>
      <c r="L4" s="36"/>
      <c r="M4" s="36"/>
      <c r="N4" s="36"/>
      <c r="O4" s="66"/>
      <c r="P4" s="66"/>
    </row>
    <row r="5" spans="2:16" ht="15.95" customHeight="1" x14ac:dyDescent="0.2">
      <c r="B5" s="42" t="s">
        <v>32</v>
      </c>
      <c r="C5" s="43">
        <v>644.75400000000002</v>
      </c>
      <c r="D5" s="43">
        <v>1862.5350000000001</v>
      </c>
      <c r="F5" s="42" t="s">
        <v>32</v>
      </c>
      <c r="G5" s="43">
        <v>287.19799999999998</v>
      </c>
      <c r="H5" s="43">
        <v>1002.241</v>
      </c>
      <c r="J5" s="36"/>
      <c r="K5" s="36"/>
      <c r="L5" s="8"/>
      <c r="O5" s="66"/>
      <c r="P5" s="66"/>
    </row>
    <row r="6" spans="2:16" ht="15.95" customHeight="1" x14ac:dyDescent="0.2">
      <c r="B6" s="37" t="s">
        <v>14</v>
      </c>
      <c r="C6" s="4">
        <v>341.351</v>
      </c>
      <c r="D6" s="4">
        <v>849.65499999999997</v>
      </c>
      <c r="F6" s="37" t="s">
        <v>14</v>
      </c>
      <c r="G6" s="4">
        <v>249.09200000000001</v>
      </c>
      <c r="H6" s="4">
        <v>771.43899999999996</v>
      </c>
      <c r="J6" s="39"/>
      <c r="K6" s="36"/>
      <c r="L6" s="36"/>
      <c r="M6" s="36"/>
      <c r="N6" s="36"/>
      <c r="O6" s="66"/>
      <c r="P6" s="66"/>
    </row>
    <row r="7" spans="2:16" ht="15.95" customHeight="1" x14ac:dyDescent="0.2">
      <c r="B7" s="42" t="s">
        <v>35</v>
      </c>
      <c r="C7" s="43">
        <v>132.86500000000001</v>
      </c>
      <c r="D7" s="43">
        <v>556.774</v>
      </c>
      <c r="F7" s="42" t="s">
        <v>35</v>
      </c>
      <c r="G7" s="43">
        <v>113.876</v>
      </c>
      <c r="H7" s="43">
        <v>130.76400000000001</v>
      </c>
      <c r="J7" s="39"/>
      <c r="K7" s="36"/>
      <c r="L7" s="8"/>
      <c r="O7" s="66"/>
      <c r="P7" s="66"/>
    </row>
    <row r="8" spans="2:16" ht="15.95" customHeight="1" x14ac:dyDescent="0.2">
      <c r="B8" s="37" t="s">
        <v>43</v>
      </c>
      <c r="C8" s="4">
        <v>162.87899999999999</v>
      </c>
      <c r="D8" s="4">
        <v>274.178</v>
      </c>
      <c r="F8" s="37" t="s">
        <v>60</v>
      </c>
      <c r="G8" s="4">
        <v>28.780999999999999</v>
      </c>
      <c r="H8" s="4">
        <v>129.67099999999999</v>
      </c>
      <c r="J8" s="36"/>
      <c r="K8" s="36"/>
      <c r="L8" s="36"/>
      <c r="M8" s="36"/>
      <c r="N8" s="36"/>
      <c r="O8" s="66"/>
      <c r="P8" s="66"/>
    </row>
    <row r="9" spans="2:16" ht="15.95" customHeight="1" x14ac:dyDescent="0.2">
      <c r="B9" s="44" t="s">
        <v>34</v>
      </c>
      <c r="C9" s="45">
        <v>7.1749999999999998</v>
      </c>
      <c r="D9" s="45">
        <v>58.393000000000001</v>
      </c>
      <c r="F9" s="44" t="s">
        <v>41</v>
      </c>
      <c r="G9" s="45">
        <v>9.5489999999999995</v>
      </c>
      <c r="H9" s="45">
        <v>54.384</v>
      </c>
      <c r="J9" s="36"/>
      <c r="K9" s="36"/>
      <c r="O9" s="66"/>
      <c r="P9" s="66"/>
    </row>
    <row r="10" spans="2:16" ht="15.95" customHeight="1" x14ac:dyDescent="0.2">
      <c r="B10" s="46" t="s">
        <v>63</v>
      </c>
      <c r="C10" s="4">
        <v>17.672999999999998</v>
      </c>
      <c r="D10" s="4">
        <v>49.779000000000003</v>
      </c>
      <c r="F10" s="46" t="s">
        <v>64</v>
      </c>
      <c r="G10" s="4">
        <v>6.3929999999999998</v>
      </c>
      <c r="H10" s="4">
        <v>29.513999999999999</v>
      </c>
      <c r="J10" s="36"/>
      <c r="K10" s="36"/>
      <c r="L10" s="36"/>
      <c r="M10" s="36"/>
      <c r="N10" s="36"/>
      <c r="O10" s="66"/>
      <c r="P10" s="66"/>
    </row>
    <row r="11" spans="2:16" ht="15.95" customHeight="1" x14ac:dyDescent="0.2">
      <c r="B11" s="42" t="s">
        <v>60</v>
      </c>
      <c r="C11" s="43">
        <v>10.704000000000001</v>
      </c>
      <c r="D11" s="43">
        <v>28.878</v>
      </c>
      <c r="F11" s="42" t="s">
        <v>71</v>
      </c>
      <c r="G11" s="43">
        <v>4.6989999999999998</v>
      </c>
      <c r="H11" s="43">
        <v>21.818000000000001</v>
      </c>
      <c r="J11" s="36"/>
      <c r="K11" s="39"/>
      <c r="L11" s="39"/>
      <c r="M11" s="36"/>
      <c r="N11" s="36"/>
      <c r="O11" s="66"/>
      <c r="P11" s="66"/>
    </row>
    <row r="12" spans="2:16" ht="15.95" customHeight="1" x14ac:dyDescent="0.2">
      <c r="B12" s="37" t="s">
        <v>64</v>
      </c>
      <c r="C12" s="5">
        <v>3.6869999999999998</v>
      </c>
      <c r="D12" s="5">
        <v>12.853</v>
      </c>
      <c r="F12" s="37" t="s">
        <v>48</v>
      </c>
      <c r="G12" s="5">
        <v>1.5629999999999999</v>
      </c>
      <c r="H12" s="5">
        <v>9.93</v>
      </c>
      <c r="O12" s="61"/>
      <c r="P12" s="61"/>
    </row>
    <row r="13" spans="2:16" ht="15.95" customHeight="1" x14ac:dyDescent="0.2">
      <c r="B13" s="48" t="s">
        <v>65</v>
      </c>
      <c r="C13" s="43">
        <v>2.0310000000000001</v>
      </c>
      <c r="D13" s="43">
        <v>5.8579999999999997</v>
      </c>
      <c r="F13" s="48" t="s">
        <v>72</v>
      </c>
      <c r="G13" s="43">
        <v>2.5209999999999999</v>
      </c>
      <c r="H13" s="43">
        <v>8.7449999999999992</v>
      </c>
      <c r="J13" s="10"/>
      <c r="K13" s="10"/>
      <c r="L13" s="36"/>
      <c r="M13" s="36"/>
      <c r="N13" s="36"/>
    </row>
    <row r="14" spans="2:16" ht="15.95" customHeight="1" x14ac:dyDescent="0.2">
      <c r="B14" s="37" t="s">
        <v>42</v>
      </c>
      <c r="C14" s="5">
        <f>C15-SUM(C4:C13)</f>
        <v>6.0610000000006039</v>
      </c>
      <c r="D14" s="5">
        <f>D15-SUM(D4:D13)</f>
        <v>23.09400000000096</v>
      </c>
      <c r="F14" s="37" t="s">
        <v>42</v>
      </c>
      <c r="G14" s="5">
        <f>G15-SUM(G4:G13)</f>
        <v>10.511000000000422</v>
      </c>
      <c r="H14" s="5">
        <f>H15-SUM(H4:H13)</f>
        <v>30.302999999998974</v>
      </c>
      <c r="J14" s="10"/>
      <c r="K14" s="10"/>
      <c r="O14" s="66"/>
      <c r="P14" s="66"/>
    </row>
    <row r="15" spans="2:16" ht="20.100000000000001" customHeight="1" x14ac:dyDescent="0.2">
      <c r="B15" s="47" t="s">
        <v>36</v>
      </c>
      <c r="C15" s="52">
        <v>4654.8889999999992</v>
      </c>
      <c r="D15" s="52">
        <v>10048.362000000001</v>
      </c>
      <c r="F15" s="47" t="s">
        <v>36</v>
      </c>
      <c r="G15" s="52">
        <v>3349.987000000001</v>
      </c>
      <c r="H15" s="52">
        <v>7172.2920000000004</v>
      </c>
      <c r="J15" s="10"/>
      <c r="K15" s="10"/>
      <c r="L15" s="36"/>
      <c r="M15" s="36"/>
      <c r="N15" s="36"/>
      <c r="O15" s="66"/>
      <c r="P15" s="66"/>
    </row>
    <row r="16" spans="2:16" x14ac:dyDescent="0.2">
      <c r="J16" s="10"/>
      <c r="K16" s="10"/>
      <c r="O16" s="66"/>
      <c r="P16" s="66"/>
    </row>
    <row r="17" spans="2:16" x14ac:dyDescent="0.2">
      <c r="J17" s="8"/>
      <c r="K17" s="8"/>
      <c r="L17" s="36"/>
      <c r="M17" s="36"/>
      <c r="N17" s="36"/>
      <c r="O17" s="66"/>
      <c r="P17" s="66"/>
    </row>
    <row r="18" spans="2:16" ht="24" customHeight="1" x14ac:dyDescent="0.2">
      <c r="B18" s="38" t="s">
        <v>54</v>
      </c>
      <c r="J18" s="8"/>
      <c r="K18" s="8"/>
      <c r="O18" s="66"/>
      <c r="P18" s="66"/>
    </row>
    <row r="19" spans="2:16" ht="18" customHeight="1" x14ac:dyDescent="0.2">
      <c r="B19" s="12">
        <v>2021</v>
      </c>
      <c r="F19" s="12" t="s">
        <v>69</v>
      </c>
      <c r="J19" s="8"/>
      <c r="K19" s="8"/>
      <c r="L19" s="8"/>
      <c r="O19" s="66"/>
      <c r="P19" s="66"/>
    </row>
    <row r="20" spans="2:16" ht="30" customHeight="1" x14ac:dyDescent="0.2">
      <c r="B20" s="3"/>
      <c r="C20" s="41" t="s">
        <v>45</v>
      </c>
      <c r="D20" s="41" t="s">
        <v>12</v>
      </c>
      <c r="F20" s="3"/>
      <c r="G20" s="41" t="s">
        <v>45</v>
      </c>
      <c r="H20" s="41" t="s">
        <v>12</v>
      </c>
      <c r="J20" s="8"/>
      <c r="K20" s="8"/>
      <c r="L20" s="36"/>
      <c r="M20" s="36"/>
      <c r="N20" s="36"/>
      <c r="O20" s="66"/>
      <c r="P20" s="66"/>
    </row>
    <row r="21" spans="2:16" ht="15.95" customHeight="1" x14ac:dyDescent="0.2">
      <c r="B21" s="37" t="s">
        <v>13</v>
      </c>
      <c r="C21" s="5">
        <v>12225.866</v>
      </c>
      <c r="D21" s="5">
        <v>23914.93</v>
      </c>
      <c r="F21" s="37" t="s">
        <v>13</v>
      </c>
      <c r="G21" s="5">
        <v>12650.268</v>
      </c>
      <c r="H21" s="5">
        <v>27397.847000000002</v>
      </c>
      <c r="O21" s="66"/>
      <c r="P21" s="66"/>
    </row>
    <row r="22" spans="2:16" ht="15.95" customHeight="1" x14ac:dyDescent="0.2">
      <c r="B22" s="42" t="s">
        <v>34</v>
      </c>
      <c r="C22" s="43">
        <v>1206.8789999999999</v>
      </c>
      <c r="D22" s="43">
        <v>3047.2159999999999</v>
      </c>
      <c r="F22" s="42" t="s">
        <v>34</v>
      </c>
      <c r="G22" s="43">
        <v>1154.848</v>
      </c>
      <c r="H22" s="43">
        <v>2935.7089999999998</v>
      </c>
      <c r="O22" s="66"/>
      <c r="P22" s="66"/>
    </row>
    <row r="23" spans="2:16" ht="15.95" customHeight="1" x14ac:dyDescent="0.2">
      <c r="B23" s="37" t="s">
        <v>14</v>
      </c>
      <c r="C23" s="4">
        <v>694.59199999999998</v>
      </c>
      <c r="D23" s="4">
        <v>1689.383</v>
      </c>
      <c r="F23" s="37" t="s">
        <v>35</v>
      </c>
      <c r="G23" s="4">
        <v>674.93299999999999</v>
      </c>
      <c r="H23" s="4">
        <v>1064.2339999999999</v>
      </c>
      <c r="O23" s="66"/>
      <c r="P23" s="66"/>
    </row>
    <row r="24" spans="2:16" ht="15.95" customHeight="1" x14ac:dyDescent="0.2">
      <c r="B24" s="42" t="s">
        <v>61</v>
      </c>
      <c r="C24" s="43">
        <v>114.48699999999999</v>
      </c>
      <c r="D24" s="43">
        <v>199.11699999999999</v>
      </c>
      <c r="F24" s="42" t="s">
        <v>41</v>
      </c>
      <c r="G24" s="43">
        <v>120.67400000000001</v>
      </c>
      <c r="H24" s="43">
        <v>189.46199999999999</v>
      </c>
      <c r="O24" s="60"/>
      <c r="P24" s="60"/>
    </row>
    <row r="25" spans="2:16" ht="15.95" customHeight="1" x14ac:dyDescent="0.2">
      <c r="B25" s="37" t="s">
        <v>35</v>
      </c>
      <c r="C25" s="4">
        <v>27.288</v>
      </c>
      <c r="D25" s="4">
        <v>157.63300000000001</v>
      </c>
      <c r="F25" s="37" t="s">
        <v>14</v>
      </c>
      <c r="G25" s="4">
        <v>53.005000000000003</v>
      </c>
      <c r="H25" s="4">
        <v>80.923000000000002</v>
      </c>
      <c r="L25" s="36"/>
      <c r="M25" s="36"/>
      <c r="N25" s="36"/>
      <c r="O25" s="60"/>
      <c r="P25" s="60"/>
    </row>
    <row r="26" spans="2:16" ht="15.95" customHeight="1" x14ac:dyDescent="0.2">
      <c r="B26" s="44" t="s">
        <v>32</v>
      </c>
      <c r="C26" s="45">
        <v>3.5609999999999999</v>
      </c>
      <c r="D26" s="45">
        <v>15.872</v>
      </c>
      <c r="F26" s="44" t="s">
        <v>32</v>
      </c>
      <c r="G26" s="45">
        <v>2.2629999999999999</v>
      </c>
      <c r="H26" s="45">
        <v>9.3629999999999995</v>
      </c>
      <c r="O26" s="66"/>
      <c r="P26" s="66"/>
    </row>
    <row r="27" spans="2:16" ht="15.95" customHeight="1" x14ac:dyDescent="0.2">
      <c r="B27" s="37" t="s">
        <v>41</v>
      </c>
      <c r="C27" s="57">
        <v>1.52</v>
      </c>
      <c r="D27" s="24">
        <v>0.57699999999999996</v>
      </c>
      <c r="F27" s="37"/>
      <c r="G27" s="5"/>
      <c r="H27" s="5"/>
      <c r="O27" s="66"/>
      <c r="P27" s="66"/>
    </row>
    <row r="28" spans="2:16" ht="20.100000000000001" customHeight="1" x14ac:dyDescent="0.2">
      <c r="B28" s="47" t="s">
        <v>36</v>
      </c>
      <c r="C28" s="52">
        <v>14274.192999999999</v>
      </c>
      <c r="D28" s="52">
        <v>29024.728000000003</v>
      </c>
      <c r="F28" s="47" t="s">
        <v>36</v>
      </c>
      <c r="G28" s="52">
        <v>14655.991</v>
      </c>
      <c r="H28" s="52">
        <v>31677.538</v>
      </c>
      <c r="O28" s="66"/>
      <c r="P28" s="66"/>
    </row>
    <row r="29" spans="2:16" x14ac:dyDescent="0.2">
      <c r="G29" s="10"/>
      <c r="H29" s="10"/>
      <c r="I29" s="10"/>
      <c r="O29" s="66"/>
      <c r="P29" s="66"/>
    </row>
    <row r="30" spans="2:16" x14ac:dyDescent="0.2">
      <c r="G30" s="10"/>
      <c r="I30" s="10"/>
      <c r="O30" s="66"/>
      <c r="P30" s="66"/>
    </row>
    <row r="31" spans="2:16" x14ac:dyDescent="0.2">
      <c r="I31" s="10"/>
      <c r="O31" s="66"/>
      <c r="P31" s="66"/>
    </row>
    <row r="32" spans="2:16" x14ac:dyDescent="0.2">
      <c r="C32" s="10"/>
      <c r="D32" s="10"/>
      <c r="G32" s="10"/>
      <c r="H32" s="10"/>
      <c r="I32" s="10"/>
      <c r="O32" s="66"/>
      <c r="P32" s="66"/>
    </row>
    <row r="33" spans="3:16" x14ac:dyDescent="0.2">
      <c r="C33" s="10"/>
      <c r="D33" s="10"/>
      <c r="G33" s="10"/>
      <c r="H33" s="9" t="s">
        <v>9</v>
      </c>
      <c r="I33" s="10"/>
      <c r="O33" s="66"/>
      <c r="P33" s="66"/>
    </row>
    <row r="34" spans="3:16" x14ac:dyDescent="0.2">
      <c r="F34" s="10"/>
      <c r="G34" s="10"/>
      <c r="H34" s="10"/>
      <c r="I34" s="10"/>
      <c r="O34" s="66"/>
      <c r="P34" s="66"/>
    </row>
    <row r="35" spans="3:16" x14ac:dyDescent="0.2">
      <c r="H35" s="10"/>
      <c r="I35" s="10"/>
      <c r="O35" s="66"/>
      <c r="P35" s="66"/>
    </row>
    <row r="36" spans="3:16" x14ac:dyDescent="0.2">
      <c r="H36" s="10"/>
      <c r="O36" s="66"/>
      <c r="P36" s="66"/>
    </row>
    <row r="37" spans="3:16" x14ac:dyDescent="0.2">
      <c r="H37" s="10"/>
      <c r="O37" s="66"/>
      <c r="P37" s="66"/>
    </row>
    <row r="38" spans="3:16" x14ac:dyDescent="0.2">
      <c r="H38" s="10"/>
      <c r="O38" s="66"/>
      <c r="P38" s="66"/>
    </row>
    <row r="39" spans="3:16" x14ac:dyDescent="0.2">
      <c r="H39" s="10"/>
      <c r="O39" s="66"/>
      <c r="P39" s="66"/>
    </row>
    <row r="40" spans="3:16" x14ac:dyDescent="0.2">
      <c r="H40" s="10"/>
      <c r="O40" s="66"/>
      <c r="P40" s="66"/>
    </row>
    <row r="41" spans="3:16" x14ac:dyDescent="0.2">
      <c r="O41" s="66"/>
      <c r="P41" s="66"/>
    </row>
    <row r="42" spans="3:16" x14ac:dyDescent="0.2">
      <c r="H42" s="10"/>
      <c r="I42" s="10"/>
      <c r="O42" s="66"/>
      <c r="P42" s="66"/>
    </row>
    <row r="43" spans="3:16" x14ac:dyDescent="0.2">
      <c r="H43" s="10"/>
      <c r="O43" s="66"/>
      <c r="P43" s="66"/>
    </row>
    <row r="44" spans="3:16" x14ac:dyDescent="0.2">
      <c r="H44" s="10"/>
      <c r="O44" s="66"/>
      <c r="P44" s="66"/>
    </row>
    <row r="45" spans="3:16" x14ac:dyDescent="0.2">
      <c r="H45" s="10"/>
      <c r="O45" s="66"/>
      <c r="P45" s="66"/>
    </row>
    <row r="46" spans="3:16" x14ac:dyDescent="0.2">
      <c r="H46" s="10"/>
      <c r="O46" s="66"/>
      <c r="P46" s="66"/>
    </row>
    <row r="47" spans="3:16" x14ac:dyDescent="0.2">
      <c r="H47" s="10"/>
      <c r="O47" s="66"/>
      <c r="P47" s="66"/>
    </row>
    <row r="48" spans="3:16" x14ac:dyDescent="0.2">
      <c r="H48" s="10"/>
      <c r="O48" s="61"/>
      <c r="P48" s="61"/>
    </row>
    <row r="49" spans="8:9" x14ac:dyDescent="0.2">
      <c r="H49" s="10"/>
    </row>
    <row r="50" spans="8:9" x14ac:dyDescent="0.2">
      <c r="H50" s="10"/>
    </row>
    <row r="51" spans="8:9" x14ac:dyDescent="0.2">
      <c r="H51" s="10"/>
    </row>
    <row r="52" spans="8:9" x14ac:dyDescent="0.2">
      <c r="H52" s="10"/>
    </row>
    <row r="53" spans="8:9" x14ac:dyDescent="0.2">
      <c r="H53" s="10"/>
    </row>
    <row r="54" spans="8:9" x14ac:dyDescent="0.2">
      <c r="H54" s="10"/>
    </row>
    <row r="55" spans="8:9" x14ac:dyDescent="0.2">
      <c r="H55" s="10"/>
    </row>
    <row r="56" spans="8:9" x14ac:dyDescent="0.2">
      <c r="H56" s="10"/>
    </row>
    <row r="57" spans="8:9" x14ac:dyDescent="0.2">
      <c r="H57" s="10"/>
    </row>
    <row r="60" spans="8:9" x14ac:dyDescent="0.2">
      <c r="H60" s="10"/>
      <c r="I60" s="10"/>
    </row>
    <row r="61" spans="8:9" x14ac:dyDescent="0.2">
      <c r="H61" s="10"/>
    </row>
    <row r="62" spans="8:9" x14ac:dyDescent="0.2">
      <c r="H62" s="10"/>
    </row>
    <row r="63" spans="8:9" x14ac:dyDescent="0.2">
      <c r="H63" s="10"/>
    </row>
    <row r="64" spans="8:9" x14ac:dyDescent="0.2">
      <c r="H64" s="10"/>
    </row>
    <row r="65" spans="8:8" x14ac:dyDescent="0.2">
      <c r="H65" s="10"/>
    </row>
    <row r="66" spans="8:8" x14ac:dyDescent="0.2">
      <c r="H66" s="10"/>
    </row>
    <row r="67" spans="8:8" x14ac:dyDescent="0.2">
      <c r="H67" s="10"/>
    </row>
    <row r="68" spans="8:8" x14ac:dyDescent="0.2">
      <c r="H68" s="10"/>
    </row>
    <row r="69" spans="8:8" x14ac:dyDescent="0.2">
      <c r="H69" s="10"/>
    </row>
    <row r="70" spans="8:8" x14ac:dyDescent="0.2">
      <c r="H70" s="10"/>
    </row>
    <row r="71" spans="8:8" x14ac:dyDescent="0.2">
      <c r="H71" s="10"/>
    </row>
    <row r="72" spans="8:8" x14ac:dyDescent="0.2">
      <c r="H72" s="10"/>
    </row>
    <row r="73" spans="8:8" x14ac:dyDescent="0.2">
      <c r="H73" s="10"/>
    </row>
    <row r="74" spans="8:8" x14ac:dyDescent="0.2">
      <c r="H74" s="10"/>
    </row>
    <row r="75" spans="8:8" x14ac:dyDescent="0.2">
      <c r="H75" s="10"/>
    </row>
    <row r="76" spans="8:8" x14ac:dyDescent="0.2">
      <c r="H76" s="10"/>
    </row>
    <row r="77" spans="8:8" x14ac:dyDescent="0.2">
      <c r="H77" s="10"/>
    </row>
    <row r="78" spans="8:8" x14ac:dyDescent="0.2">
      <c r="H78" s="10"/>
    </row>
    <row r="79" spans="8:8" x14ac:dyDescent="0.2">
      <c r="H79" s="10"/>
    </row>
    <row r="81" spans="7:9" x14ac:dyDescent="0.2">
      <c r="I81" s="10"/>
    </row>
    <row r="82" spans="7:9" x14ac:dyDescent="0.2">
      <c r="I82" s="10"/>
    </row>
    <row r="83" spans="7:9" x14ac:dyDescent="0.2">
      <c r="G83" s="10"/>
      <c r="H83" s="10"/>
      <c r="I83" s="10"/>
    </row>
    <row r="84" spans="7:9" x14ac:dyDescent="0.2">
      <c r="G84" s="10"/>
      <c r="H84" s="10"/>
      <c r="I84" s="10"/>
    </row>
    <row r="85" spans="7:9" x14ac:dyDescent="0.2">
      <c r="G85" s="10"/>
      <c r="H85" s="10"/>
      <c r="I85" s="10"/>
    </row>
    <row r="86" spans="7:9" x14ac:dyDescent="0.2">
      <c r="G86" s="10"/>
      <c r="H86" s="10"/>
      <c r="I86" s="10"/>
    </row>
    <row r="87" spans="7:9" x14ac:dyDescent="0.2">
      <c r="G87" s="10"/>
      <c r="H87" s="10"/>
      <c r="I87" s="10"/>
    </row>
    <row r="88" spans="7:9" x14ac:dyDescent="0.2">
      <c r="G88" s="10"/>
      <c r="H88" s="10"/>
      <c r="I88" s="10"/>
    </row>
    <row r="89" spans="7:9" x14ac:dyDescent="0.2">
      <c r="G89" s="10"/>
      <c r="H89" s="10"/>
      <c r="I89" s="10"/>
    </row>
    <row r="90" spans="7:9" x14ac:dyDescent="0.2">
      <c r="G90" s="10"/>
      <c r="H90" s="10"/>
      <c r="I90" s="10"/>
    </row>
    <row r="91" spans="7:9" x14ac:dyDescent="0.2">
      <c r="G91" s="10"/>
      <c r="H91" s="10"/>
      <c r="I91" s="10"/>
    </row>
    <row r="92" spans="7:9" x14ac:dyDescent="0.2">
      <c r="G92" s="10"/>
      <c r="H92" s="10"/>
      <c r="I92" s="10"/>
    </row>
    <row r="93" spans="7:9" x14ac:dyDescent="0.2">
      <c r="G93" s="10"/>
      <c r="H93" s="10"/>
      <c r="I93" s="10"/>
    </row>
    <row r="94" spans="7:9" x14ac:dyDescent="0.2">
      <c r="G94" s="10"/>
      <c r="H94" s="10"/>
      <c r="I94" s="10"/>
    </row>
    <row r="95" spans="7:9" x14ac:dyDescent="0.2">
      <c r="G95" s="10"/>
      <c r="H95" s="10"/>
      <c r="I95" s="10"/>
    </row>
    <row r="96" spans="7:9" x14ac:dyDescent="0.2">
      <c r="G96" s="10"/>
      <c r="H96" s="10"/>
      <c r="I96" s="10"/>
    </row>
    <row r="97" spans="7:9" x14ac:dyDescent="0.2">
      <c r="G97" s="10"/>
      <c r="H97" s="10"/>
      <c r="I97" s="10"/>
    </row>
    <row r="98" spans="7:9" x14ac:dyDescent="0.2">
      <c r="G98" s="10"/>
      <c r="H98" s="10"/>
      <c r="I98" s="10"/>
    </row>
    <row r="99" spans="7:9" x14ac:dyDescent="0.2">
      <c r="G99" s="10"/>
      <c r="H99" s="10"/>
      <c r="I99" s="10"/>
    </row>
    <row r="100" spans="7:9" x14ac:dyDescent="0.2">
      <c r="G100" s="10"/>
      <c r="H100" s="10"/>
      <c r="I100" s="10"/>
    </row>
    <row r="101" spans="7:9" x14ac:dyDescent="0.2">
      <c r="G101" s="10"/>
      <c r="H101" s="10"/>
      <c r="I101" s="10"/>
    </row>
    <row r="102" spans="7:9" x14ac:dyDescent="0.2">
      <c r="G102" s="10"/>
      <c r="H102" s="10"/>
      <c r="I102" s="10"/>
    </row>
    <row r="103" spans="7:9" x14ac:dyDescent="0.2">
      <c r="G103" s="10"/>
      <c r="H103" s="10"/>
      <c r="I103" s="10"/>
    </row>
    <row r="104" spans="7:9" x14ac:dyDescent="0.2">
      <c r="G104" s="10"/>
      <c r="H104" s="10"/>
      <c r="I104" s="10"/>
    </row>
    <row r="105" spans="7:9" x14ac:dyDescent="0.2">
      <c r="G105" s="10"/>
      <c r="H105" s="10"/>
      <c r="I105" s="10"/>
    </row>
    <row r="106" spans="7:9" x14ac:dyDescent="0.2">
      <c r="G106" s="10"/>
      <c r="H106" s="10"/>
    </row>
    <row r="107" spans="7:9" x14ac:dyDescent="0.2">
      <c r="G107" s="10"/>
      <c r="H107" s="10"/>
    </row>
    <row r="108" spans="7:9" x14ac:dyDescent="0.2">
      <c r="G108" s="10"/>
      <c r="H108" s="10"/>
    </row>
    <row r="109" spans="7:9" x14ac:dyDescent="0.2">
      <c r="G109" s="10"/>
      <c r="H109" s="10"/>
    </row>
    <row r="110" spans="7:9" x14ac:dyDescent="0.2">
      <c r="G110" s="10"/>
      <c r="H110" s="10"/>
    </row>
    <row r="111" spans="7:9" x14ac:dyDescent="0.2">
      <c r="G111" s="10"/>
      <c r="H111" s="10"/>
    </row>
    <row r="112" spans="7:9" x14ac:dyDescent="0.2">
      <c r="G112" s="10"/>
      <c r="H112" s="10"/>
    </row>
    <row r="113" spans="7:8" x14ac:dyDescent="0.2">
      <c r="G113" s="10"/>
      <c r="H113" s="10"/>
    </row>
    <row r="114" spans="7:8" x14ac:dyDescent="0.2">
      <c r="G114" s="10"/>
      <c r="H114" s="10"/>
    </row>
    <row r="115" spans="7:8" x14ac:dyDescent="0.2">
      <c r="G115" s="10"/>
      <c r="H115" s="10"/>
    </row>
    <row r="116" spans="7:8" x14ac:dyDescent="0.2">
      <c r="G116" s="10"/>
      <c r="H116" s="10"/>
    </row>
    <row r="117" spans="7:8" x14ac:dyDescent="0.2">
      <c r="G117" s="10"/>
      <c r="H117" s="10"/>
    </row>
    <row r="118" spans="7:8" x14ac:dyDescent="0.2">
      <c r="G118" s="10"/>
      <c r="H118" s="10"/>
    </row>
    <row r="119" spans="7:8" x14ac:dyDescent="0.2">
      <c r="G119" s="10"/>
      <c r="H119" s="10"/>
    </row>
    <row r="120" spans="7:8" x14ac:dyDescent="0.2">
      <c r="G120" s="10"/>
      <c r="H120" s="10"/>
    </row>
    <row r="121" spans="7:8" x14ac:dyDescent="0.2">
      <c r="G121" s="10"/>
      <c r="H121" s="10"/>
    </row>
    <row r="122" spans="7:8" x14ac:dyDescent="0.2">
      <c r="G122" s="10"/>
      <c r="H122" s="10"/>
    </row>
    <row r="123" spans="7:8" x14ac:dyDescent="0.2">
      <c r="G123" s="10"/>
      <c r="H123" s="10"/>
    </row>
    <row r="124" spans="7:8" x14ac:dyDescent="0.2">
      <c r="G124" s="10"/>
      <c r="H124" s="10"/>
    </row>
    <row r="125" spans="7:8" x14ac:dyDescent="0.2">
      <c r="G125" s="10"/>
      <c r="H125" s="10"/>
    </row>
    <row r="126" spans="7:8" x14ac:dyDescent="0.2">
      <c r="G126" s="10"/>
      <c r="H126" s="10"/>
    </row>
    <row r="127" spans="7:8" x14ac:dyDescent="0.2">
      <c r="G127" s="10"/>
      <c r="H127" s="10"/>
    </row>
    <row r="128" spans="7:8" x14ac:dyDescent="0.2">
      <c r="G128" s="10"/>
      <c r="H128" s="10"/>
    </row>
    <row r="129" spans="7:8" x14ac:dyDescent="0.2">
      <c r="G129" s="10"/>
      <c r="H129" s="10"/>
    </row>
    <row r="130" spans="7:8" x14ac:dyDescent="0.2">
      <c r="G130" s="10"/>
      <c r="H130" s="10"/>
    </row>
    <row r="131" spans="7:8" x14ac:dyDescent="0.2">
      <c r="G131" s="10"/>
      <c r="H131" s="10"/>
    </row>
    <row r="132" spans="7:8" x14ac:dyDescent="0.2">
      <c r="G132" s="10"/>
      <c r="H132" s="10"/>
    </row>
    <row r="133" spans="7:8" x14ac:dyDescent="0.2">
      <c r="G133" s="10"/>
      <c r="H133" s="10"/>
    </row>
    <row r="134" spans="7:8" x14ac:dyDescent="0.2">
      <c r="G134" s="10"/>
      <c r="H134" s="10"/>
    </row>
    <row r="135" spans="7:8" x14ac:dyDescent="0.2">
      <c r="G135" s="10"/>
      <c r="H135" s="10"/>
    </row>
    <row r="136" spans="7:8" x14ac:dyDescent="0.2">
      <c r="G136" s="10"/>
      <c r="H136" s="10"/>
    </row>
    <row r="137" spans="7:8" x14ac:dyDescent="0.2">
      <c r="G137" s="10"/>
      <c r="H137" s="10"/>
    </row>
    <row r="138" spans="7:8" x14ac:dyDescent="0.2">
      <c r="G138" s="10"/>
      <c r="H138" s="10"/>
    </row>
    <row r="139" spans="7:8" x14ac:dyDescent="0.2">
      <c r="G139" s="10"/>
      <c r="H139" s="10"/>
    </row>
    <row r="140" spans="7:8" x14ac:dyDescent="0.2">
      <c r="G140" s="10"/>
      <c r="H140" s="10"/>
    </row>
    <row r="141" spans="7:8" x14ac:dyDescent="0.2">
      <c r="G141" s="10"/>
      <c r="H141" s="10"/>
    </row>
    <row r="142" spans="7:8" x14ac:dyDescent="0.2">
      <c r="G142" s="10"/>
      <c r="H142" s="10"/>
    </row>
    <row r="143" spans="7:8" x14ac:dyDescent="0.2">
      <c r="G143" s="10"/>
      <c r="H143" s="10"/>
    </row>
    <row r="144" spans="7:8" x14ac:dyDescent="0.2">
      <c r="G144" s="10"/>
      <c r="H144" s="10"/>
    </row>
    <row r="145" spans="7:8" x14ac:dyDescent="0.2">
      <c r="G145" s="10"/>
      <c r="H145" s="10"/>
    </row>
    <row r="146" spans="7:8" x14ac:dyDescent="0.2">
      <c r="G146" s="10"/>
      <c r="H146" s="10"/>
    </row>
    <row r="147" spans="7:8" x14ac:dyDescent="0.2">
      <c r="G147" s="10"/>
      <c r="H147" s="10"/>
    </row>
    <row r="148" spans="7:8" x14ac:dyDescent="0.2">
      <c r="G148" s="10"/>
      <c r="H148" s="10"/>
    </row>
    <row r="149" spans="7:8" x14ac:dyDescent="0.2">
      <c r="G149" s="10"/>
      <c r="H149" s="10"/>
    </row>
    <row r="150" spans="7:8" x14ac:dyDescent="0.2">
      <c r="G150" s="10"/>
      <c r="H150" s="10"/>
    </row>
    <row r="151" spans="7:8" x14ac:dyDescent="0.2">
      <c r="G151" s="10"/>
      <c r="H151" s="10"/>
    </row>
  </sheetData>
  <sheetProtection selectLockedCells="1" selectUnlockedCells="1"/>
  <sortState ref="L14:N19">
    <sortCondition descending="1" ref="N14:N19"/>
  </sortState>
  <phoneticPr fontId="7" type="noConversion"/>
  <hyperlinks>
    <hyperlink ref="H33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70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"/>
  <sheetViews>
    <sheetView showGridLines="0" zoomScale="95" zoomScaleNormal="95" workbookViewId="0"/>
  </sheetViews>
  <sheetFormatPr defaultRowHeight="12.75" x14ac:dyDescent="0.2"/>
  <cols>
    <col min="1" max="1" width="2.42578125" style="1" customWidth="1"/>
    <col min="2" max="2" width="25" style="1" customWidth="1"/>
    <col min="3" max="3" width="11.7109375" style="1" customWidth="1"/>
    <col min="4" max="16" width="12.7109375" style="1" customWidth="1"/>
    <col min="17" max="16384" width="9.140625" style="1"/>
  </cols>
  <sheetData>
    <row r="1" spans="2:16" ht="29.85" customHeight="1" x14ac:dyDescent="0.2">
      <c r="B1" s="12" t="s">
        <v>55</v>
      </c>
    </row>
    <row r="2" spans="2:16" ht="21.95" customHeight="1" x14ac:dyDescent="0.2">
      <c r="B2" s="62" t="s">
        <v>15</v>
      </c>
      <c r="C2" s="63" t="s">
        <v>2</v>
      </c>
      <c r="D2" s="13" t="s">
        <v>29</v>
      </c>
      <c r="E2" s="13">
        <v>2011</v>
      </c>
      <c r="F2" s="13">
        <v>2012</v>
      </c>
      <c r="G2" s="13">
        <v>2013</v>
      </c>
      <c r="H2" s="13">
        <v>2014</v>
      </c>
      <c r="I2" s="13">
        <v>2015</v>
      </c>
      <c r="J2" s="13">
        <v>2016</v>
      </c>
      <c r="K2" s="13">
        <v>2017</v>
      </c>
      <c r="L2" s="13">
        <v>2018</v>
      </c>
      <c r="M2" s="13">
        <v>2019</v>
      </c>
      <c r="N2" s="13">
        <v>2020</v>
      </c>
      <c r="O2" s="13">
        <v>2021</v>
      </c>
      <c r="P2" s="13">
        <v>2022</v>
      </c>
    </row>
    <row r="3" spans="2:16" ht="20.100000000000001" customHeight="1" x14ac:dyDescent="0.2">
      <c r="B3" s="86" t="s">
        <v>57</v>
      </c>
      <c r="C3" s="87" t="s">
        <v>16</v>
      </c>
      <c r="D3" s="20" t="s">
        <v>62</v>
      </c>
      <c r="E3" s="1">
        <v>543</v>
      </c>
      <c r="F3" s="1">
        <v>474</v>
      </c>
      <c r="G3" s="1">
        <v>437</v>
      </c>
      <c r="H3" s="1">
        <v>575</v>
      </c>
      <c r="I3" s="1">
        <v>321</v>
      </c>
      <c r="J3" s="1">
        <v>394</v>
      </c>
      <c r="K3" s="1">
        <v>314</v>
      </c>
      <c r="L3" s="1">
        <v>323</v>
      </c>
      <c r="M3" s="1">
        <v>551</v>
      </c>
      <c r="N3" s="1">
        <v>806</v>
      </c>
      <c r="O3" s="1">
        <v>614</v>
      </c>
      <c r="P3" s="1">
        <v>523</v>
      </c>
    </row>
    <row r="4" spans="2:16" ht="20.100000000000001" customHeight="1" x14ac:dyDescent="0.2">
      <c r="B4" s="80" t="s">
        <v>58</v>
      </c>
      <c r="C4" s="88" t="s">
        <v>44</v>
      </c>
      <c r="D4" s="21" t="s">
        <v>62</v>
      </c>
      <c r="E4" s="21">
        <v>12653</v>
      </c>
      <c r="F4" s="21">
        <v>14354</v>
      </c>
      <c r="G4" s="21">
        <v>12841</v>
      </c>
      <c r="H4" s="21">
        <v>14811</v>
      </c>
      <c r="I4" s="21">
        <v>9659</v>
      </c>
      <c r="J4" s="21">
        <v>10753</v>
      </c>
      <c r="K4" s="21">
        <v>9347</v>
      </c>
      <c r="L4" s="21">
        <v>10628</v>
      </c>
      <c r="M4" s="21">
        <v>12266</v>
      </c>
      <c r="N4" s="21">
        <v>23550</v>
      </c>
      <c r="O4" s="21">
        <v>23012</v>
      </c>
      <c r="P4" s="21">
        <v>18092</v>
      </c>
    </row>
    <row r="5" spans="2:16" x14ac:dyDescent="0.2">
      <c r="B5" s="1" t="s">
        <v>68</v>
      </c>
    </row>
    <row r="6" spans="2:16" x14ac:dyDescent="0.2">
      <c r="D6" s="1" t="s">
        <v>67</v>
      </c>
    </row>
    <row r="8" spans="2:16" x14ac:dyDescent="0.2">
      <c r="O8" s="64" t="s">
        <v>9</v>
      </c>
    </row>
  </sheetData>
  <phoneticPr fontId="7" type="noConversion"/>
  <hyperlinks>
    <hyperlink ref="O8" location="ÍNDICE!A1" display="Voltar ao índice"/>
  </hyperlinks>
  <pageMargins left="0.75" right="0.75" top="1" bottom="1" header="0.5" footer="0.5"/>
  <pageSetup paperSize="9" orientation="portrait" r:id="rId1"/>
  <headerFooter alignWithMargins="0"/>
  <ignoredErrors>
    <ignoredError sqref="D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16"/>
  <sheetViews>
    <sheetView showGridLines="0" zoomScale="95" zoomScaleNormal="95" workbookViewId="0"/>
  </sheetViews>
  <sheetFormatPr defaultRowHeight="12.75" x14ac:dyDescent="0.2"/>
  <cols>
    <col min="1" max="1" width="2.28515625" style="1" customWidth="1"/>
    <col min="2" max="2" width="35.5703125" style="1" customWidth="1"/>
    <col min="3" max="3" width="10.7109375" style="1" customWidth="1"/>
    <col min="4" max="16" width="12.7109375" style="1" customWidth="1"/>
    <col min="17" max="16384" width="9.140625" style="1"/>
  </cols>
  <sheetData>
    <row r="1" spans="1:246" ht="30" customHeight="1" x14ac:dyDescent="0.2">
      <c r="A1"/>
      <c r="B1" s="19" t="s">
        <v>56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</row>
    <row r="2" spans="1:246" ht="21.75" customHeight="1" x14ac:dyDescent="0.2">
      <c r="A2"/>
      <c r="B2" s="2" t="s">
        <v>15</v>
      </c>
      <c r="C2" s="59" t="s">
        <v>2</v>
      </c>
      <c r="D2" s="3" t="s">
        <v>29</v>
      </c>
      <c r="E2" s="3">
        <v>2011</v>
      </c>
      <c r="F2" s="3">
        <v>2012</v>
      </c>
      <c r="G2" s="3">
        <v>2013</v>
      </c>
      <c r="H2" s="3">
        <v>2014</v>
      </c>
      <c r="I2" s="3">
        <v>2015</v>
      </c>
      <c r="J2" s="3">
        <v>2016</v>
      </c>
      <c r="K2" s="3">
        <v>2017</v>
      </c>
      <c r="L2" s="3">
        <v>2018</v>
      </c>
      <c r="M2" s="3">
        <v>2019</v>
      </c>
      <c r="N2" s="3">
        <v>2020</v>
      </c>
      <c r="O2" s="3">
        <v>2021</v>
      </c>
      <c r="P2" s="3">
        <v>2022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18" customHeight="1" x14ac:dyDescent="0.2">
      <c r="B3" s="89" t="s">
        <v>17</v>
      </c>
      <c r="C3" s="90" t="s">
        <v>44</v>
      </c>
      <c r="D3" s="33"/>
      <c r="E3" s="33">
        <v>12653</v>
      </c>
      <c r="F3" s="33">
        <v>14354</v>
      </c>
      <c r="G3" s="33">
        <v>12841</v>
      </c>
      <c r="H3" s="33">
        <v>14811</v>
      </c>
      <c r="I3" s="33">
        <v>9659</v>
      </c>
      <c r="J3" s="33">
        <v>10753</v>
      </c>
      <c r="K3" s="33">
        <v>9347</v>
      </c>
      <c r="L3" s="33">
        <v>10628</v>
      </c>
      <c r="M3" s="33">
        <v>12266</v>
      </c>
      <c r="N3" s="33">
        <v>23550</v>
      </c>
      <c r="O3" s="33">
        <v>23012</v>
      </c>
      <c r="P3" s="33">
        <v>18092</v>
      </c>
    </row>
    <row r="4" spans="1:246" ht="18" customHeight="1" x14ac:dyDescent="0.2">
      <c r="B4" s="91" t="s">
        <v>18</v>
      </c>
      <c r="C4" s="92" t="s">
        <v>44</v>
      </c>
      <c r="D4" s="25">
        <v>11042.142</v>
      </c>
      <c r="E4" s="25">
        <v>13026.762000000001</v>
      </c>
      <c r="F4" s="25">
        <v>16895.742999999999</v>
      </c>
      <c r="G4" s="25">
        <v>16255.325000000001</v>
      </c>
      <c r="H4" s="25">
        <v>17143.391</v>
      </c>
      <c r="I4" s="25">
        <v>17243.208999999999</v>
      </c>
      <c r="J4" s="25">
        <v>16431.508999999998</v>
      </c>
      <c r="K4" s="25">
        <v>17338.508999999998</v>
      </c>
      <c r="L4" s="25">
        <v>20238.464</v>
      </c>
      <c r="M4" s="25">
        <v>19646.485000000001</v>
      </c>
      <c r="N4" s="25">
        <v>15110.243</v>
      </c>
      <c r="O4" s="25">
        <v>14274.192999999999</v>
      </c>
      <c r="P4" s="25">
        <v>14655.991</v>
      </c>
    </row>
    <row r="5" spans="1:246" ht="18" customHeight="1" x14ac:dyDescent="0.2">
      <c r="B5" s="81" t="s">
        <v>19</v>
      </c>
      <c r="C5" s="93" t="s">
        <v>44</v>
      </c>
      <c r="D5" s="32">
        <v>4375.2470000000003</v>
      </c>
      <c r="E5" s="32">
        <v>3748.018</v>
      </c>
      <c r="F5" s="32">
        <v>4670.8109999999997</v>
      </c>
      <c r="G5" s="32">
        <v>3446.18</v>
      </c>
      <c r="H5" s="32">
        <v>3904.3270000000002</v>
      </c>
      <c r="I5" s="32">
        <v>4920.1989999999996</v>
      </c>
      <c r="J5" s="32">
        <v>4065.1129999999998</v>
      </c>
      <c r="K5" s="32">
        <v>4129.5649999999996</v>
      </c>
      <c r="L5" s="32">
        <v>4826.0780000000004</v>
      </c>
      <c r="M5" s="32">
        <v>5818.7740000000003</v>
      </c>
      <c r="N5" s="32">
        <v>4650.6229999999996</v>
      </c>
      <c r="O5" s="32">
        <v>4654.8890000000001</v>
      </c>
      <c r="P5" s="32">
        <v>3349.9870000000001</v>
      </c>
    </row>
    <row r="6" spans="1:246" ht="9" customHeight="1" x14ac:dyDescent="0.2">
      <c r="B6" s="94"/>
      <c r="C6" s="95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246" ht="19.350000000000001" customHeight="1" x14ac:dyDescent="0.2">
      <c r="B7" s="96" t="s">
        <v>20</v>
      </c>
      <c r="C7" s="97" t="s">
        <v>21</v>
      </c>
      <c r="D7" s="27"/>
      <c r="E7" s="26">
        <f t="shared" ref="E7:J7" si="0">(E5/E3)*100</f>
        <v>29.621575910851185</v>
      </c>
      <c r="F7" s="26">
        <f t="shared" si="0"/>
        <v>32.540135153964052</v>
      </c>
      <c r="G7" s="26">
        <f t="shared" si="0"/>
        <v>26.837317965890506</v>
      </c>
      <c r="H7" s="26">
        <f t="shared" si="0"/>
        <v>26.360995206265613</v>
      </c>
      <c r="I7" s="26">
        <f t="shared" si="0"/>
        <v>50.939010249508229</v>
      </c>
      <c r="J7" s="26">
        <f t="shared" si="0"/>
        <v>37.804454570817448</v>
      </c>
      <c r="K7" s="26">
        <f t="shared" ref="K7:P7" si="1">(K5/K3)*100</f>
        <v>44.18064619664063</v>
      </c>
      <c r="L7" s="26">
        <f t="shared" si="1"/>
        <v>45.409089198343999</v>
      </c>
      <c r="M7" s="26">
        <f t="shared" si="1"/>
        <v>47.43823577368336</v>
      </c>
      <c r="N7" s="26">
        <f t="shared" si="1"/>
        <v>19.747868365180466</v>
      </c>
      <c r="O7" s="26">
        <f t="shared" si="1"/>
        <v>20.228094037893275</v>
      </c>
      <c r="P7" s="26">
        <f t="shared" si="1"/>
        <v>18.516399513597172</v>
      </c>
    </row>
    <row r="8" spans="1:246" ht="19.350000000000001" customHeight="1" x14ac:dyDescent="0.2">
      <c r="B8" s="98" t="s">
        <v>22</v>
      </c>
      <c r="C8" s="90" t="s">
        <v>44</v>
      </c>
      <c r="D8" s="28"/>
      <c r="E8" s="22">
        <f t="shared" ref="E8:J8" si="2">E3+E4-E5</f>
        <v>21931.744000000002</v>
      </c>
      <c r="F8" s="22">
        <f t="shared" si="2"/>
        <v>26578.932000000001</v>
      </c>
      <c r="G8" s="22">
        <f t="shared" si="2"/>
        <v>25650.145</v>
      </c>
      <c r="H8" s="22">
        <f t="shared" si="2"/>
        <v>28050.063999999998</v>
      </c>
      <c r="I8" s="22">
        <f t="shared" si="2"/>
        <v>21982.01</v>
      </c>
      <c r="J8" s="22">
        <f t="shared" si="2"/>
        <v>23119.395999999997</v>
      </c>
      <c r="K8" s="22">
        <f t="shared" ref="K8:P8" si="3">K3+K4-K5</f>
        <v>22555.944</v>
      </c>
      <c r="L8" s="22">
        <f t="shared" si="3"/>
        <v>26040.385999999999</v>
      </c>
      <c r="M8" s="22">
        <f t="shared" si="3"/>
        <v>26093.710999999999</v>
      </c>
      <c r="N8" s="22">
        <f t="shared" si="3"/>
        <v>34009.620000000003</v>
      </c>
      <c r="O8" s="22">
        <f t="shared" si="3"/>
        <v>32631.304</v>
      </c>
      <c r="P8" s="22">
        <f t="shared" si="3"/>
        <v>29398.004000000001</v>
      </c>
    </row>
    <row r="9" spans="1:246" ht="19.350000000000001" customHeight="1" x14ac:dyDescent="0.2">
      <c r="B9" s="96" t="s">
        <v>23</v>
      </c>
      <c r="C9" s="97" t="s">
        <v>21</v>
      </c>
      <c r="D9" s="27"/>
      <c r="E9" s="26">
        <f t="shared" ref="E9:J9" si="4">(E3/E8)*100</f>
        <v>57.692630371757026</v>
      </c>
      <c r="F9" s="26">
        <f t="shared" si="4"/>
        <v>54.005179741608877</v>
      </c>
      <c r="G9" s="26">
        <f t="shared" si="4"/>
        <v>50.062095165543894</v>
      </c>
      <c r="H9" s="26">
        <f t="shared" si="4"/>
        <v>52.802018562239297</v>
      </c>
      <c r="I9" s="26">
        <f t="shared" si="4"/>
        <v>43.940476780785751</v>
      </c>
      <c r="J9" s="26">
        <f t="shared" si="4"/>
        <v>46.510730643655229</v>
      </c>
      <c r="K9" s="26">
        <f t="shared" ref="K9:P9" si="5">(K3/K8)*100</f>
        <v>41.43918782561262</v>
      </c>
      <c r="L9" s="26">
        <f t="shared" si="5"/>
        <v>40.813527111310869</v>
      </c>
      <c r="M9" s="26">
        <f t="shared" si="5"/>
        <v>47.007495407609909</v>
      </c>
      <c r="N9" s="26">
        <f t="shared" si="5"/>
        <v>69.245113588449385</v>
      </c>
      <c r="O9" s="26">
        <f t="shared" si="5"/>
        <v>70.521239359603896</v>
      </c>
      <c r="P9" s="26">
        <f t="shared" si="5"/>
        <v>61.541593095912226</v>
      </c>
    </row>
    <row r="10" spans="1:246" ht="26.1" customHeight="1" x14ac:dyDescent="0.2">
      <c r="B10" s="99" t="s">
        <v>38</v>
      </c>
      <c r="C10" s="95" t="s">
        <v>21</v>
      </c>
      <c r="D10" s="29"/>
      <c r="E10" s="23">
        <f t="shared" ref="E10:J10" si="6">(E3-E5)/E8*100</f>
        <v>40.603164071220235</v>
      </c>
      <c r="F10" s="23">
        <f t="shared" si="6"/>
        <v>36.431821263548137</v>
      </c>
      <c r="G10" s="23">
        <f t="shared" si="6"/>
        <v>36.62677150558018</v>
      </c>
      <c r="H10" s="23">
        <f t="shared" si="6"/>
        <v>38.882880980235903</v>
      </c>
      <c r="I10" s="23">
        <f t="shared" si="6"/>
        <v>21.557632809738511</v>
      </c>
      <c r="J10" s="23">
        <f t="shared" si="6"/>
        <v>28.927602606919322</v>
      </c>
      <c r="K10" s="23">
        <f t="shared" ref="K10:P10" si="7">(K3-K5)/K8*100</f>
        <v>23.131086865617331</v>
      </c>
      <c r="L10" s="23">
        <f t="shared" si="7"/>
        <v>22.280476180345406</v>
      </c>
      <c r="M10" s="23">
        <f t="shared" si="7"/>
        <v>24.707968904844542</v>
      </c>
      <c r="N10" s="23">
        <f t="shared" si="7"/>
        <v>55.5706797076827</v>
      </c>
      <c r="O10" s="23">
        <f t="shared" si="7"/>
        <v>56.256136745255411</v>
      </c>
      <c r="P10" s="23">
        <f t="shared" si="7"/>
        <v>50.146305851240783</v>
      </c>
    </row>
    <row r="11" spans="1:246" ht="6.75" customHeight="1" x14ac:dyDescent="0.2">
      <c r="B11" s="54"/>
      <c r="C11" s="30"/>
      <c r="D11" s="24"/>
      <c r="E11" s="24"/>
      <c r="F11" s="24"/>
    </row>
    <row r="12" spans="1:246" x14ac:dyDescent="0.2">
      <c r="B12" s="53" t="s">
        <v>24</v>
      </c>
    </row>
    <row r="13" spans="1:246" x14ac:dyDescent="0.2">
      <c r="B13" s="53" t="s">
        <v>25</v>
      </c>
    </row>
    <row r="14" spans="1:246" x14ac:dyDescent="0.2">
      <c r="B14" s="53" t="s">
        <v>26</v>
      </c>
      <c r="N14" s="9" t="s">
        <v>9</v>
      </c>
    </row>
    <row r="15" spans="1:246" x14ac:dyDescent="0.2">
      <c r="B15" s="53" t="s">
        <v>27</v>
      </c>
    </row>
    <row r="16" spans="1:246" x14ac:dyDescent="0.2">
      <c r="B16" s="53" t="s">
        <v>28</v>
      </c>
    </row>
  </sheetData>
  <phoneticPr fontId="7" type="noConversion"/>
  <hyperlinks>
    <hyperlink ref="N14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  <ignoredErrors>
    <ignoredError sqref="D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4</vt:i4>
      </vt:variant>
    </vt:vector>
  </HeadingPairs>
  <TitlesOfParts>
    <vt:vector size="10" baseType="lpstr">
      <vt:lpstr>ÍNDICE</vt:lpstr>
      <vt:lpstr>1</vt:lpstr>
      <vt:lpstr>2</vt:lpstr>
      <vt:lpstr>3</vt:lpstr>
      <vt:lpstr>4</vt:lpstr>
      <vt:lpstr>5</vt:lpstr>
      <vt:lpstr>'1'!Área_de_Impressão</vt:lpstr>
      <vt:lpstr>'2'!Área_de_Impressão</vt:lpstr>
      <vt:lpstr>'3'!Área_de_Impressão</vt:lpstr>
      <vt:lpstr>'5'!Área_de_Impressão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Ana Dias</cp:lastModifiedBy>
  <cp:lastPrinted>2019-06-05T09:48:22Z</cp:lastPrinted>
  <dcterms:created xsi:type="dcterms:W3CDTF">2011-09-19T15:33:05Z</dcterms:created>
  <dcterms:modified xsi:type="dcterms:W3CDTF">2023-07-26T10:20:37Z</dcterms:modified>
</cp:coreProperties>
</file>