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Leite_Ovos_Mel\"/>
    </mc:Choice>
  </mc:AlternateContent>
  <bookViews>
    <workbookView xWindow="12720" yWindow="105" windowWidth="15690" windowHeight="11040" tabRatio="557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8" r:id="rId7"/>
  </sheets>
  <definedNames>
    <definedName name="_xlnm.Print_Area" localSheetId="1">'1'!$B$1:$M$31</definedName>
    <definedName name="_xlnm.Print_Area" localSheetId="2">'2'!$B$1:$L$21</definedName>
  </definedNames>
  <calcPr calcId="152511"/>
</workbook>
</file>

<file path=xl/calcChain.xml><?xml version="1.0" encoding="utf-8"?>
<calcChain xmlns="http://schemas.openxmlformats.org/spreadsheetml/2006/main">
  <c r="K24" i="4" l="1"/>
  <c r="Q20" i="3" l="1"/>
  <c r="Q17" i="3"/>
  <c r="Q14" i="3"/>
  <c r="Q11" i="3"/>
  <c r="Q8" i="3"/>
  <c r="Q5" i="3"/>
  <c r="Q31" i="2"/>
  <c r="Q30" i="2"/>
  <c r="Q28" i="2"/>
  <c r="Q25" i="2"/>
  <c r="Q21" i="2"/>
  <c r="Q20" i="2"/>
  <c r="Q18" i="2"/>
  <c r="Q15" i="2"/>
  <c r="Q11" i="2"/>
  <c r="Q10" i="2"/>
  <c r="Q8" i="2"/>
  <c r="Q5" i="2"/>
  <c r="P20" i="8"/>
  <c r="P22" i="8" s="1"/>
  <c r="P19" i="8"/>
  <c r="P8" i="8"/>
  <c r="P10" i="8" s="1"/>
  <c r="P7" i="8"/>
  <c r="P9" i="8" l="1"/>
  <c r="P21" i="8"/>
  <c r="L24" i="4"/>
  <c r="O20" i="8" l="1"/>
  <c r="O22" i="8" s="1"/>
  <c r="O19" i="8"/>
  <c r="O8" i="8"/>
  <c r="O10" i="8" s="1"/>
  <c r="O7" i="8"/>
  <c r="P20" i="3"/>
  <c r="P17" i="3"/>
  <c r="P14" i="3"/>
  <c r="P11" i="3"/>
  <c r="P8" i="3"/>
  <c r="P5" i="3"/>
  <c r="P31" i="2"/>
  <c r="P30" i="2"/>
  <c r="P28" i="2"/>
  <c r="P25" i="2"/>
  <c r="P21" i="2"/>
  <c r="P20" i="2"/>
  <c r="P18" i="2"/>
  <c r="P15" i="2"/>
  <c r="P11" i="2"/>
  <c r="P10" i="2"/>
  <c r="P8" i="2"/>
  <c r="P5" i="2"/>
  <c r="O21" i="8" l="1"/>
  <c r="O9" i="8"/>
  <c r="N20" i="8" l="1"/>
  <c r="N21" i="8" s="1"/>
  <c r="N19" i="8"/>
  <c r="N22" i="8" l="1"/>
  <c r="N8" i="8"/>
  <c r="N9" i="8" s="1"/>
  <c r="N7" i="8"/>
  <c r="N10" i="8" l="1"/>
  <c r="N14" i="5" l="1"/>
  <c r="M14" i="5"/>
  <c r="L14" i="5"/>
  <c r="K14" i="5"/>
  <c r="J14" i="5"/>
  <c r="I14" i="5"/>
  <c r="H14" i="5"/>
  <c r="G14" i="5"/>
  <c r="F14" i="5"/>
  <c r="E14" i="5"/>
  <c r="O20" i="3"/>
  <c r="O17" i="3"/>
  <c r="O14" i="3"/>
  <c r="O11" i="3"/>
  <c r="O8" i="3"/>
  <c r="O5" i="3"/>
  <c r="O31" i="2"/>
  <c r="O30" i="2"/>
  <c r="O28" i="2"/>
  <c r="O25" i="2"/>
  <c r="O21" i="2"/>
  <c r="O20" i="2"/>
  <c r="O18" i="2"/>
  <c r="O15" i="2"/>
  <c r="O11" i="2"/>
  <c r="O10" i="2"/>
  <c r="O8" i="2"/>
  <c r="O5" i="2"/>
  <c r="H50" i="4" l="1"/>
  <c r="G50" i="4" l="1"/>
  <c r="M20" i="8"/>
  <c r="M22" i="8" s="1"/>
  <c r="M19" i="8"/>
  <c r="M8" i="8"/>
  <c r="M10" i="8" s="1"/>
  <c r="M7" i="8"/>
  <c r="N20" i="3"/>
  <c r="N17" i="3"/>
  <c r="N14" i="3"/>
  <c r="N11" i="3"/>
  <c r="N8" i="3"/>
  <c r="N5" i="3"/>
  <c r="N31" i="2"/>
  <c r="N30" i="2"/>
  <c r="N28" i="2"/>
  <c r="N25" i="2"/>
  <c r="N21" i="2"/>
  <c r="N20" i="2"/>
  <c r="N18" i="2"/>
  <c r="N15" i="2"/>
  <c r="N11" i="2"/>
  <c r="N10" i="2"/>
  <c r="N8" i="2"/>
  <c r="N5" i="2"/>
  <c r="M9" i="8" l="1"/>
  <c r="M21" i="8"/>
  <c r="L8" i="8"/>
  <c r="L10" i="8" s="1"/>
  <c r="L7" i="8"/>
  <c r="L9" i="8" l="1"/>
  <c r="L20" i="8"/>
  <c r="L22" i="8" s="1"/>
  <c r="L19" i="8"/>
  <c r="L21" i="8" l="1"/>
  <c r="C12" i="4"/>
  <c r="K5" i="3"/>
  <c r="M20" i="3"/>
  <c r="M17" i="3"/>
  <c r="M14" i="3"/>
  <c r="M11" i="3"/>
  <c r="M8" i="3"/>
  <c r="M5" i="3"/>
  <c r="M31" i="2" l="1"/>
  <c r="M30" i="2"/>
  <c r="M28" i="2"/>
  <c r="M25" i="2"/>
  <c r="M21" i="2"/>
  <c r="M20" i="2"/>
  <c r="M18" i="2"/>
  <c r="M15" i="2"/>
  <c r="M11" i="2"/>
  <c r="M10" i="2"/>
  <c r="M8" i="2"/>
  <c r="M5" i="2"/>
  <c r="G12" i="4" l="1"/>
  <c r="K12" i="4"/>
  <c r="L12" i="4"/>
  <c r="K20" i="8" l="1"/>
  <c r="K21" i="8" s="1"/>
  <c r="K19" i="8"/>
  <c r="K8" i="8"/>
  <c r="K9" i="8" s="1"/>
  <c r="K7" i="8"/>
  <c r="L20" i="3"/>
  <c r="L17" i="3"/>
  <c r="L14" i="3"/>
  <c r="L11" i="3"/>
  <c r="L8" i="3"/>
  <c r="L5" i="3"/>
  <c r="L31" i="2"/>
  <c r="L30" i="2"/>
  <c r="L28" i="2"/>
  <c r="L25" i="2"/>
  <c r="L21" i="2"/>
  <c r="L20" i="2"/>
  <c r="L18" i="2"/>
  <c r="L15" i="2"/>
  <c r="L11" i="2"/>
  <c r="L10" i="2"/>
  <c r="L8" i="2"/>
  <c r="L5" i="2"/>
  <c r="K22" i="8" l="1"/>
  <c r="K10" i="8"/>
  <c r="J20" i="8" l="1"/>
  <c r="J22" i="8" s="1"/>
  <c r="I20" i="8"/>
  <c r="I21" i="8" s="1"/>
  <c r="J19" i="8"/>
  <c r="I19" i="8"/>
  <c r="J7" i="8"/>
  <c r="J8" i="8"/>
  <c r="J10" i="8" s="1"/>
  <c r="I8" i="8"/>
  <c r="I10" i="8" s="1"/>
  <c r="I7" i="8"/>
  <c r="J9" i="8" l="1"/>
  <c r="J21" i="8"/>
  <c r="I22" i="8"/>
  <c r="I9" i="8"/>
  <c r="D14" i="5"/>
  <c r="H9" i="5"/>
  <c r="G9" i="5"/>
  <c r="F9" i="5"/>
  <c r="E9" i="5"/>
  <c r="D9" i="5"/>
  <c r="K20" i="3" l="1"/>
  <c r="K17" i="3"/>
  <c r="K14" i="3"/>
  <c r="K11" i="3"/>
  <c r="K8" i="3"/>
  <c r="K31" i="2"/>
  <c r="K30" i="2"/>
  <c r="K28" i="2"/>
  <c r="K25" i="2"/>
  <c r="K21" i="2"/>
  <c r="K20" i="2"/>
  <c r="K18" i="2"/>
  <c r="K15" i="2"/>
  <c r="K11" i="2"/>
  <c r="K10" i="2"/>
  <c r="K8" i="2"/>
  <c r="K5" i="2"/>
  <c r="H20" i="8" l="1"/>
  <c r="H22" i="8" s="1"/>
  <c r="H19" i="8"/>
  <c r="H8" i="8"/>
  <c r="H10" i="8" s="1"/>
  <c r="H7" i="8"/>
  <c r="H21" i="8" l="1"/>
  <c r="H9" i="8"/>
  <c r="J20" i="3" l="1"/>
  <c r="J17" i="3"/>
  <c r="J14" i="3"/>
  <c r="J11" i="3"/>
  <c r="J8" i="3"/>
  <c r="J5" i="3"/>
  <c r="J31" i="2"/>
  <c r="J30" i="2"/>
  <c r="J28" i="2"/>
  <c r="J25" i="2"/>
  <c r="J21" i="2"/>
  <c r="J20" i="2"/>
  <c r="J18" i="2"/>
  <c r="J15" i="2"/>
  <c r="J11" i="2"/>
  <c r="J10" i="2"/>
  <c r="J8" i="2"/>
  <c r="J5" i="2"/>
  <c r="G20" i="8" l="1"/>
  <c r="G22" i="8" s="1"/>
  <c r="G19" i="8"/>
  <c r="I25" i="2"/>
  <c r="H25" i="2"/>
  <c r="H12" i="4"/>
  <c r="D12" i="4"/>
  <c r="G21" i="8" l="1"/>
  <c r="I20" i="3"/>
  <c r="H20" i="3"/>
  <c r="I17" i="3"/>
  <c r="H17" i="3"/>
  <c r="I14" i="3"/>
  <c r="H14" i="3"/>
  <c r="I11" i="3"/>
  <c r="H11" i="3"/>
  <c r="I8" i="3"/>
  <c r="H8" i="3"/>
  <c r="I5" i="3"/>
  <c r="H5" i="3"/>
  <c r="I15" i="2"/>
  <c r="H15" i="2"/>
  <c r="I5" i="2"/>
  <c r="H5" i="2"/>
  <c r="G5" i="2"/>
  <c r="I31" i="2"/>
  <c r="H31" i="2"/>
  <c r="I30" i="2"/>
  <c r="H30" i="2"/>
  <c r="I28" i="2"/>
  <c r="H28" i="2"/>
  <c r="I21" i="2"/>
  <c r="H21" i="2"/>
  <c r="I20" i="2"/>
  <c r="H20" i="2"/>
  <c r="I18" i="2"/>
  <c r="H18" i="2"/>
  <c r="I11" i="2"/>
  <c r="H11" i="2"/>
  <c r="I10" i="2"/>
  <c r="H10" i="2"/>
  <c r="I8" i="2"/>
  <c r="H8" i="2"/>
  <c r="G8" i="8"/>
  <c r="G10" i="8" s="1"/>
  <c r="G7" i="8"/>
  <c r="G9" i="8" l="1"/>
  <c r="G20" i="3" l="1"/>
  <c r="G17" i="3"/>
  <c r="G14" i="3"/>
  <c r="G11" i="3"/>
  <c r="G8" i="3"/>
  <c r="G5" i="3"/>
  <c r="G31" i="2" l="1"/>
  <c r="G30" i="2"/>
  <c r="G28" i="2"/>
  <c r="G25" i="2"/>
  <c r="G21" i="2"/>
  <c r="G20" i="2"/>
  <c r="G18" i="2"/>
  <c r="G15" i="2"/>
  <c r="G11" i="2"/>
  <c r="G10" i="2"/>
  <c r="G8" i="2"/>
  <c r="F20" i="8"/>
  <c r="F22" i="8" s="1"/>
  <c r="F19" i="8"/>
  <c r="F8" i="8"/>
  <c r="F10" i="8" s="1"/>
  <c r="F7" i="8"/>
  <c r="E20" i="8"/>
  <c r="E22" i="8" s="1"/>
  <c r="D20" i="8"/>
  <c r="D22" i="8" s="1"/>
  <c r="E19" i="8"/>
  <c r="D19" i="8"/>
  <c r="D8" i="8"/>
  <c r="D10" i="8" s="1"/>
  <c r="D7" i="8"/>
  <c r="E20" i="3"/>
  <c r="E17" i="3"/>
  <c r="E14" i="3"/>
  <c r="E11" i="3"/>
  <c r="E8" i="3"/>
  <c r="E5" i="3"/>
  <c r="E31" i="2"/>
  <c r="E30" i="2"/>
  <c r="E28" i="2"/>
  <c r="E25" i="2"/>
  <c r="E21" i="2"/>
  <c r="E20" i="2"/>
  <c r="E18" i="2"/>
  <c r="E15" i="2"/>
  <c r="E11" i="2"/>
  <c r="E10" i="2"/>
  <c r="E8" i="2"/>
  <c r="E5" i="2"/>
  <c r="F20" i="3"/>
  <c r="F17" i="3"/>
  <c r="F14" i="3"/>
  <c r="F11" i="3"/>
  <c r="F21" i="2"/>
  <c r="F20" i="2"/>
  <c r="F11" i="2"/>
  <c r="F10" i="2"/>
  <c r="F5" i="2"/>
  <c r="F15" i="2"/>
  <c r="F18" i="2"/>
  <c r="F8" i="2"/>
  <c r="F25" i="2"/>
  <c r="F28" i="2"/>
  <c r="F30" i="2"/>
  <c r="F31" i="2"/>
  <c r="F5" i="3"/>
  <c r="F8" i="3"/>
  <c r="E7" i="8"/>
  <c r="E8" i="8"/>
  <c r="E21" i="8" l="1"/>
  <c r="D9" i="8"/>
  <c r="D21" i="8"/>
  <c r="E10" i="8"/>
  <c r="F9" i="8"/>
  <c r="F21" i="8"/>
  <c r="E9" i="8"/>
</calcChain>
</file>

<file path=xl/sharedStrings.xml><?xml version="1.0" encoding="utf-8"?>
<sst xmlns="http://schemas.openxmlformats.org/spreadsheetml/2006/main" count="283" uniqueCount="120">
  <si>
    <t>1. Comércio Internacional</t>
  </si>
  <si>
    <t>Produto</t>
  </si>
  <si>
    <t>Unidade</t>
  </si>
  <si>
    <t>Fluxo</t>
  </si>
  <si>
    <t>Entradas</t>
  </si>
  <si>
    <t>Saídas</t>
  </si>
  <si>
    <t>Saldo</t>
  </si>
  <si>
    <t>Preço Médio de Importação</t>
  </si>
  <si>
    <t>EUR/Kg</t>
  </si>
  <si>
    <t>Preço Médio de Exportação</t>
  </si>
  <si>
    <t>PT</t>
  </si>
  <si>
    <t>Total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</si>
  <si>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</si>
  <si>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</si>
  <si>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</si>
  <si>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Países Baixos</t>
  </si>
  <si>
    <t>França</t>
  </si>
  <si>
    <t>Alemanha</t>
  </si>
  <si>
    <t>TOTAL</t>
  </si>
  <si>
    <t>Rubrica</t>
  </si>
  <si>
    <t>Consumo Humano</t>
  </si>
  <si>
    <t>Consumo Humano per capita</t>
  </si>
  <si>
    <t>Kg/habitante/ano</t>
  </si>
  <si>
    <t>Grau de Auto-Aprovisionamento</t>
  </si>
  <si>
    <t>%</t>
  </si>
  <si>
    <t>Produção</t>
  </si>
  <si>
    <t>Importação</t>
  </si>
  <si>
    <t>Exportação</t>
  </si>
  <si>
    <t>Orientação Exportadora</t>
  </si>
  <si>
    <t>Consumo Aparente</t>
  </si>
  <si>
    <t>Grau de Abastecimento
do mercado interno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</si>
  <si>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</si>
  <si>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</si>
  <si>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</si>
  <si>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</si>
  <si>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</si>
  <si>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Bélgica</t>
  </si>
  <si>
    <t>4. Produção</t>
  </si>
  <si>
    <t xml:space="preserve">Ovos - Comércio Internacional </t>
  </si>
  <si>
    <t>Ovos para incubação</t>
  </si>
  <si>
    <t>Ovoprodutos</t>
  </si>
  <si>
    <t xml:space="preserve">Outros Ovos </t>
  </si>
  <si>
    <t>Ovos - Produção</t>
  </si>
  <si>
    <t>Ovos - Balanço de Aprovisionamento INE</t>
  </si>
  <si>
    <t>Produção utilizável</t>
  </si>
  <si>
    <t xml:space="preserve">Entradas </t>
  </si>
  <si>
    <t>Incubação</t>
  </si>
  <si>
    <t>Ovos - Indicadores de análise do Comércio Internacional</t>
  </si>
  <si>
    <t>6. Indicadores de análise do Comércio Internacional</t>
  </si>
  <si>
    <t>Recursos disponíveis</t>
  </si>
  <si>
    <t>Nota: os valores utilizados para a Produção, Importação e Exportação são os do balanço de aprovisionamento do INE</t>
  </si>
  <si>
    <t>Outros países</t>
  </si>
  <si>
    <t>Ovos sem casca</t>
  </si>
  <si>
    <t>Ovoprodutos - Indicadores de análise do Comércio Internacional</t>
  </si>
  <si>
    <t>OVOS / OVOPRODUTOS</t>
  </si>
  <si>
    <t>Fonte:</t>
  </si>
  <si>
    <t>2. Destinos das Saídas UE/Países Terceiros</t>
  </si>
  <si>
    <t>Ovos - Destinos das Saídas - UE e Países Terceiros (PT)</t>
  </si>
  <si>
    <t>5. Balanço de Aprovisionamento INE</t>
  </si>
  <si>
    <t>* dados provisórios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</si>
  <si>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</si>
  <si>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</si>
  <si>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 xml:space="preserve">2012 </t>
  </si>
  <si>
    <t>UE</t>
  </si>
  <si>
    <t xml:space="preserve">Ovos para incubação </t>
  </si>
  <si>
    <t>Outros Ovos</t>
  </si>
  <si>
    <t xml:space="preserve">Ovoprodutos </t>
  </si>
  <si>
    <t>Dinamarca</t>
  </si>
  <si>
    <t>Rússia, Federação da</t>
  </si>
  <si>
    <t>Suíça</t>
  </si>
  <si>
    <t>2013</t>
  </si>
  <si>
    <t>Produção total - Ovos de Galinha para incubação</t>
  </si>
  <si>
    <t>Produção total - Ovos de Galinha para consumo</t>
  </si>
  <si>
    <t>Produção total - Ovos de galinha</t>
  </si>
  <si>
    <t>Produção industrial - Ovos de Galinha para incubação</t>
  </si>
  <si>
    <t>Produção industrial - Ovos de Galinha para consumo</t>
  </si>
  <si>
    <t>Produção industrial - Ovos de galinha</t>
  </si>
  <si>
    <t>Luxemburgo</t>
  </si>
  <si>
    <t>Malta</t>
  </si>
  <si>
    <t>2014</t>
  </si>
  <si>
    <t>2015</t>
  </si>
  <si>
    <t>Guiné-Bissau</t>
  </si>
  <si>
    <t>Iraque</t>
  </si>
  <si>
    <t>2016</t>
  </si>
  <si>
    <t xml:space="preserve">* dados provisórios </t>
  </si>
  <si>
    <t>Israel</t>
  </si>
  <si>
    <t>Códigos NC: 04071 - Ovos para incubação</t>
  </si>
  <si>
    <t xml:space="preserve">                     04072 e 04079 - Outros Ovos</t>
  </si>
  <si>
    <t xml:space="preserve">                     0408 - Ovoprodutos </t>
  </si>
  <si>
    <t>2017</t>
  </si>
  <si>
    <t>China, República Popular da</t>
  </si>
  <si>
    <t>Itália</t>
  </si>
  <si>
    <t>12: Galinhas poedeiras</t>
  </si>
  <si>
    <t>1000 cabeças</t>
  </si>
  <si>
    <t>Galinhas Poedeiras</t>
  </si>
  <si>
    <t>Efetivo de Galinhas Poedeiras (Avicultura Industrial)</t>
  </si>
  <si>
    <t>2018</t>
  </si>
  <si>
    <t>Produção total de Ovos</t>
  </si>
  <si>
    <t>Angola</t>
  </si>
  <si>
    <t>Gâmbia</t>
  </si>
  <si>
    <t>3. Origens das Entradas e Destinos das Saídas</t>
  </si>
  <si>
    <t>Nota: A produção de Ovos sem casca de 2017 e 2018 é confidencial, tendo-se considerado o valor de 2016</t>
  </si>
  <si>
    <t>Cabo Verde</t>
  </si>
  <si>
    <t>Letónia</t>
  </si>
  <si>
    <t>2022*</t>
  </si>
  <si>
    <t>2021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</si>
  <si>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</si>
  <si>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</si>
  <si>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>Quantidade</t>
    </r>
    <r>
      <rPr>
        <sz val="10"/>
        <color rgb="FF808000"/>
        <rFont val="Arial"/>
        <family val="2"/>
      </rPr>
      <t xml:space="preserve">
(tonelada)</t>
    </r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</si>
  <si>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10"/>
        <color rgb="FF808000"/>
        <rFont val="Arial"/>
        <family val="2"/>
      </rPr>
      <t xml:space="preserve"> tonelada</t>
    </r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</si>
  <si>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10"/>
        <color rgb="FF808000"/>
        <rFont val="Arial"/>
        <family val="2"/>
      </rPr>
      <t xml:space="preserve"> tonelada </t>
    </r>
  </si>
  <si>
    <t>atualizado em: set/2023</t>
  </si>
  <si>
    <t>Ovos - Principais destinos das Saídas - 2022</t>
  </si>
  <si>
    <t>Ovos - Principais origens das Entradas - 2022</t>
  </si>
  <si>
    <t>Checa, República</t>
  </si>
  <si>
    <t>Estados Unidos</t>
  </si>
  <si>
    <t>Líbia, Jamahira Árabe da</t>
  </si>
  <si>
    <t>Reino Unido (Irlanda Norte)</t>
  </si>
  <si>
    <r>
      <t xml:space="preserve">Reino Unido </t>
    </r>
    <r>
      <rPr>
        <sz val="10"/>
        <color indexed="19"/>
        <rFont val="Arial"/>
        <family val="2"/>
      </rPr>
      <t>(não inc. Irlanda Norte)</t>
    </r>
  </si>
  <si>
    <t>Abast/provisões de bordo no âmbito das trocas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</si>
</sst>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27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vertAlign val="superscript"/>
      <sz val="9"/>
      <name val="Arial"/>
      <family val="2"/>
    </font>
    <font>
      <b/>
      <sz val="9"/>
      <color indexed="19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13"/>
      <color indexed="56"/>
      <name val="Arial"/>
      <family val="2"/>
    </font>
    <font>
      <sz val="9"/>
      <color theme="1"/>
      <name val="Calibri"/>
      <family val="2"/>
      <scheme val="minor"/>
    </font>
    <font>
      <sz val="9.5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b/>
      <sz val="9"/>
      <color rgb="FF808000"/>
      <name val="Arial"/>
      <family val="2"/>
    </font>
    <font>
      <sz val="9"/>
      <color rgb="FF808000"/>
      <name val="Arial"/>
      <family val="2"/>
    </font>
    <font>
      <vertAlign val="superscript"/>
      <sz val="10"/>
      <color rgb="FF8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/>
      <bottom style="hair">
        <color theme="9" tint="0.39994506668294322"/>
      </bottom>
      <diagonal/>
    </border>
    <border>
      <left/>
      <right/>
      <top style="hair">
        <color theme="9" tint="0.59996337778862885"/>
      </top>
      <bottom style="hair">
        <color theme="9" tint="0.59996337778862885"/>
      </bottom>
      <diagonal/>
    </border>
    <border>
      <left/>
      <right/>
      <top style="hair">
        <color theme="9" tint="0.39994506668294322"/>
      </top>
      <bottom/>
      <diagonal/>
    </border>
    <border>
      <left/>
      <right/>
      <top style="hair">
        <color theme="9" tint="0.59996337778862885"/>
      </top>
      <bottom/>
      <diagonal/>
    </border>
    <border>
      <left/>
      <right/>
      <top style="hair">
        <color theme="9" tint="0.39988402966399123"/>
      </top>
      <bottom style="hair">
        <color theme="9" tint="0.39988402966399123"/>
      </bottom>
      <diagonal/>
    </border>
    <border>
      <left/>
      <right/>
      <top style="hair">
        <color theme="9" tint="0.39991454817346722"/>
      </top>
      <bottom style="hair">
        <color theme="9" tint="0.39994506668294322"/>
      </bottom>
      <diagonal/>
    </border>
    <border>
      <left/>
      <right/>
      <top style="hair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hair">
        <color indexed="47"/>
      </bottom>
      <diagonal/>
    </border>
  </borders>
  <cellStyleXfs count="7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0" fontId="13" fillId="0" borderId="0"/>
    <xf numFmtId="43" fontId="13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3" applyNumberFormat="1" applyFont="1" applyFill="1" applyBorder="1" applyAlignment="1" applyProtection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3" fontId="0" fillId="3" borderId="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5" fontId="0" fillId="3" borderId="4" xfId="0" applyNumberForma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0" fontId="11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4" borderId="1" xfId="0" applyNumberFormat="1" applyFont="1" applyFill="1" applyBorder="1" applyAlignment="1">
      <alignment horizontal="right" vertical="center"/>
    </xf>
    <xf numFmtId="1" fontId="0" fillId="0" borderId="0" xfId="0" applyNumberFormat="1"/>
    <xf numFmtId="3" fontId="0" fillId="0" borderId="0" xfId="0" applyNumberFormat="1" applyBorder="1" applyAlignment="1">
      <alignment horizontal="right" vertical="center"/>
    </xf>
    <xf numFmtId="3" fontId="0" fillId="5" borderId="8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vertical="center"/>
    </xf>
    <xf numFmtId="3" fontId="0" fillId="0" borderId="9" xfId="0" applyNumberFormat="1" applyFont="1" applyFill="1" applyBorder="1" applyAlignment="1">
      <alignment horizontal="right" vertical="center"/>
    </xf>
    <xf numFmtId="0" fontId="15" fillId="6" borderId="0" xfId="5" applyFont="1" applyFill="1" applyAlignment="1">
      <alignment horizontal="center" vertical="center"/>
    </xf>
    <xf numFmtId="0" fontId="3" fillId="7" borderId="0" xfId="3" applyNumberFormat="1" applyFont="1" applyFill="1" applyBorder="1" applyAlignment="1" applyProtection="1"/>
    <xf numFmtId="0" fontId="3" fillId="7" borderId="0" xfId="3" quotePrefix="1" applyNumberFormat="1" applyFont="1" applyFill="1" applyBorder="1" applyAlignment="1" applyProtection="1">
      <alignment horizontal="left"/>
    </xf>
    <xf numFmtId="0" fontId="3" fillId="7" borderId="0" xfId="3" applyNumberFormat="1" applyFill="1" applyBorder="1" applyAlignment="1" applyProtection="1"/>
    <xf numFmtId="3" fontId="8" fillId="0" borderId="0" xfId="0" applyNumberFormat="1" applyFont="1" applyBorder="1" applyAlignment="1">
      <alignment horizontal="right" vertical="center"/>
    </xf>
    <xf numFmtId="0" fontId="14" fillId="6" borderId="0" xfId="5" applyFont="1" applyFill="1" applyAlignment="1">
      <alignment horizontal="left" vertical="center" wrapText="1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0" fontId="12" fillId="3" borderId="0" xfId="0" quotePrefix="1" applyNumberFormat="1" applyFont="1" applyFill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vertical="center"/>
    </xf>
    <xf numFmtId="0" fontId="0" fillId="0" borderId="0" xfId="0" quotePrefix="1" applyFont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5" borderId="5" xfId="0" applyNumberFormat="1" applyFont="1" applyFill="1" applyBorder="1" applyAlignment="1" applyProtection="1">
      <alignment vertical="center"/>
    </xf>
    <xf numFmtId="0" fontId="12" fillId="3" borderId="8" xfId="0" applyNumberFormat="1" applyFont="1" applyFill="1" applyBorder="1" applyAlignment="1" applyProtection="1">
      <alignment vertical="center"/>
    </xf>
    <xf numFmtId="3" fontId="17" fillId="5" borderId="5" xfId="0" applyNumberFormat="1" applyFont="1" applyFill="1" applyBorder="1" applyAlignment="1">
      <alignment vertical="center"/>
    </xf>
    <xf numFmtId="3" fontId="17" fillId="3" borderId="8" xfId="0" applyNumberFormat="1" applyFont="1" applyFill="1" applyBorder="1" applyAlignment="1">
      <alignment vertical="center"/>
    </xf>
    <xf numFmtId="3" fontId="0" fillId="4" borderId="7" xfId="0" applyNumberFormat="1" applyFill="1" applyBorder="1" applyAlignment="1">
      <alignment vertical="center"/>
    </xf>
    <xf numFmtId="0" fontId="18" fillId="0" borderId="0" xfId="0" applyFont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19" fillId="0" borderId="0" xfId="0" quotePrefix="1" applyFont="1" applyAlignment="1">
      <alignment horizontal="left" vertical="center"/>
    </xf>
    <xf numFmtId="0" fontId="20" fillId="0" borderId="0" xfId="0" quotePrefix="1" applyFont="1" applyAlignment="1">
      <alignment horizontal="center" vertical="top"/>
    </xf>
    <xf numFmtId="0" fontId="21" fillId="0" borderId="0" xfId="0" applyFont="1" applyFill="1" applyBorder="1" applyAlignment="1">
      <alignment horizontal="left" vertical="center"/>
    </xf>
    <xf numFmtId="3" fontId="7" fillId="0" borderId="9" xfId="0" applyNumberFormat="1" applyFont="1" applyFill="1" applyBorder="1" applyAlignment="1">
      <alignment horizontal="right" vertical="center"/>
    </xf>
    <xf numFmtId="0" fontId="1" fillId="2" borderId="0" xfId="4" applyNumberFormat="1" applyFont="1" applyBorder="1" applyAlignment="1" applyProtection="1">
      <alignment horizontal="center" vertical="center"/>
    </xf>
    <xf numFmtId="0" fontId="5" fillId="2" borderId="0" xfId="4" applyNumberFormat="1" applyFont="1" applyBorder="1" applyAlignment="1" applyProtection="1">
      <alignment horizontal="center" vertical="center"/>
    </xf>
    <xf numFmtId="0" fontId="0" fillId="0" borderId="10" xfId="0" quotePrefix="1" applyFont="1" applyBorder="1" applyAlignment="1">
      <alignment vertical="center" wrapText="1"/>
    </xf>
    <xf numFmtId="0" fontId="8" fillId="0" borderId="10" xfId="0" quotePrefix="1" applyFont="1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3" fontId="0" fillId="5" borderId="8" xfId="0" applyNumberFormat="1" applyFont="1" applyFill="1" applyBorder="1" applyAlignment="1">
      <alignment horizontal="right" vertical="center"/>
    </xf>
    <xf numFmtId="3" fontId="0" fillId="4" borderId="9" xfId="0" applyNumberForma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4" borderId="12" xfId="0" applyNumberFormat="1" applyFill="1" applyBorder="1" applyAlignment="1">
      <alignment vertical="center"/>
    </xf>
    <xf numFmtId="0" fontId="0" fillId="0" borderId="13" xfId="0" applyBorder="1"/>
    <xf numFmtId="1" fontId="0" fillId="0" borderId="13" xfId="0" applyNumberFormat="1" applyBorder="1"/>
    <xf numFmtId="3" fontId="7" fillId="3" borderId="0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6" fillId="3" borderId="0" xfId="0" quotePrefix="1" applyNumberFormat="1" applyFont="1" applyFill="1" applyAlignment="1" applyProtection="1">
      <alignment horizontal="left" vertical="center"/>
    </xf>
    <xf numFmtId="0" fontId="3" fillId="7" borderId="0" xfId="3" quotePrefix="1" applyNumberFormat="1" applyFill="1" applyBorder="1" applyAlignment="1" applyProtection="1">
      <alignment horizontal="left"/>
    </xf>
    <xf numFmtId="0" fontId="16" fillId="0" borderId="0" xfId="0" applyFont="1" applyAlignment="1"/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1" applyNumberFormat="1" applyFont="1" applyFill="1" applyProtection="1">
      <alignment vertical="center"/>
    </xf>
    <xf numFmtId="0" fontId="23" fillId="0" borderId="0" xfId="0" applyFont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0" fontId="23" fillId="0" borderId="13" xfId="0" applyFont="1" applyBorder="1"/>
    <xf numFmtId="0" fontId="23" fillId="3" borderId="2" xfId="0" applyFont="1" applyFill="1" applyBorder="1" applyAlignment="1">
      <alignment vertical="center"/>
    </xf>
    <xf numFmtId="0" fontId="23" fillId="0" borderId="0" xfId="0" applyFont="1"/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4" borderId="12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3" fillId="4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23" fillId="5" borderId="8" xfId="0" applyFont="1" applyFill="1" applyBorder="1" applyAlignment="1">
      <alignment horizontal="center" vertical="center"/>
    </xf>
    <xf numFmtId="0" fontId="22" fillId="4" borderId="0" xfId="0" quotePrefix="1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center" vertical="center"/>
    </xf>
    <xf numFmtId="0" fontId="22" fillId="0" borderId="9" xfId="0" quotePrefix="1" applyFont="1" applyBorder="1" applyAlignment="1">
      <alignment horizontal="left" vertical="center"/>
    </xf>
    <xf numFmtId="0" fontId="23" fillId="0" borderId="9" xfId="0" quotePrefix="1" applyFont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vertical="center"/>
    </xf>
    <xf numFmtId="0" fontId="23" fillId="0" borderId="1" xfId="1" quotePrefix="1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23" fillId="3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3" fillId="0" borderId="4" xfId="0" quotePrefix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6" xfId="0" quotePrefix="1" applyFont="1" applyBorder="1" applyAlignment="1">
      <alignment horizontal="center" vertical="center" wrapText="1"/>
    </xf>
    <xf numFmtId="0" fontId="22" fillId="0" borderId="0" xfId="0" quotePrefix="1" applyFont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6" applyNumberFormat="1" applyFont="1" applyAlignment="1">
      <alignment horizontal="right" vertical="center"/>
    </xf>
    <xf numFmtId="4" fontId="0" fillId="0" borderId="0" xfId="0" applyNumberFormat="1" applyBorder="1" applyAlignment="1">
      <alignment vertical="center"/>
    </xf>
  </cellXfs>
  <cellStyles count="7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Vírgula" xfId="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DDDDDD"/>
      <color rgb="FF00808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Ovoprodutos - Preço Médio de Importação e de Exportação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(€/kg)</a:t>
            </a:r>
            <a:endParaRPr lang="pt-PT"/>
          </a:p>
        </c:rich>
      </c:tx>
      <c:layout>
        <c:manualLayout>
          <c:xMode val="edge"/>
          <c:yMode val="edge"/>
          <c:x val="0.16325586642379469"/>
          <c:y val="1.6477899810626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47328617821074E-2"/>
          <c:y val="0.13819095477386933"/>
          <c:w val="0.89093518394946392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'1'!$B$30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'1'!$E$30:$Q$30</c:f>
              <c:numCache>
                <c:formatCode>0.0</c:formatCode>
                <c:ptCount val="13"/>
                <c:pt idx="0">
                  <c:v>1.9527401504986632</c:v>
                </c:pt>
                <c:pt idx="1">
                  <c:v>1.7006639716729459</c:v>
                </c:pt>
                <c:pt idx="2">
                  <c:v>2.0949020873009085</c:v>
                </c:pt>
                <c:pt idx="3">
                  <c:v>2.1704654808683816</c:v>
                </c:pt>
                <c:pt idx="4">
                  <c:v>1.7947314070246694</c:v>
                </c:pt>
                <c:pt idx="5">
                  <c:v>1.8769588156149248</c:v>
                </c:pt>
                <c:pt idx="6">
                  <c:v>1.6978794208234502</c:v>
                </c:pt>
                <c:pt idx="7">
                  <c:v>1.9298886725966429</c:v>
                </c:pt>
                <c:pt idx="8">
                  <c:v>1.9543313157956144</c:v>
                </c:pt>
                <c:pt idx="9">
                  <c:v>1.7786508894581206</c:v>
                </c:pt>
                <c:pt idx="10">
                  <c:v>1.959489377988396</c:v>
                </c:pt>
                <c:pt idx="11">
                  <c:v>1.9307308817827689</c:v>
                </c:pt>
                <c:pt idx="12">
                  <c:v>2.6795300141944125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'1'!$B$31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'1'!$E$31:$Q$31</c:f>
              <c:numCache>
                <c:formatCode>0.0</c:formatCode>
                <c:ptCount val="13"/>
                <c:pt idx="0">
                  <c:v>1.2489996442850315</c:v>
                </c:pt>
                <c:pt idx="1">
                  <c:v>1.1968113386452492</c:v>
                </c:pt>
                <c:pt idx="2">
                  <c:v>1.7195089298562261</c:v>
                </c:pt>
                <c:pt idx="3">
                  <c:v>1.5033898911344059</c:v>
                </c:pt>
                <c:pt idx="4">
                  <c:v>1.3431047772953986</c:v>
                </c:pt>
                <c:pt idx="5">
                  <c:v>1.3224912267658739</c:v>
                </c:pt>
                <c:pt idx="6">
                  <c:v>1.2338490149679628</c:v>
                </c:pt>
                <c:pt idx="7">
                  <c:v>1.4146482066927808</c:v>
                </c:pt>
                <c:pt idx="8">
                  <c:v>1.4245968286779678</c:v>
                </c:pt>
                <c:pt idx="9">
                  <c:v>1.3100247257875071</c:v>
                </c:pt>
                <c:pt idx="10">
                  <c:v>1.3585553227230545</c:v>
                </c:pt>
                <c:pt idx="11">
                  <c:v>1.3368975082258132</c:v>
                </c:pt>
                <c:pt idx="12">
                  <c:v>2.1067761455914806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1002576"/>
        <c:axId val="1890982448"/>
      </c:lineChart>
      <c:catAx>
        <c:axId val="18910025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098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98244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100257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5145372311303329"/>
          <c:y val="0.907982605705976"/>
          <c:w val="0.69890932329111022"/>
          <c:h val="5.887266696656317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Outros Ovos - Preço Médio de Importação e de Exportação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(€/kg)</a:t>
            </a:r>
            <a:endParaRPr lang="pt-PT"/>
          </a:p>
        </c:rich>
      </c:tx>
      <c:layout>
        <c:manualLayout>
          <c:xMode val="edge"/>
          <c:yMode val="edge"/>
          <c:x val="0.12605142030914027"/>
          <c:y val="2.3674755368288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7210859059182"/>
          <c:y val="0.13406976301875309"/>
          <c:w val="0.82683291873111164"/>
          <c:h val="0.6851527254745331"/>
        </c:manualLayout>
      </c:layout>
      <c:lineChart>
        <c:grouping val="standard"/>
        <c:varyColors val="0"/>
        <c:ser>
          <c:idx val="1"/>
          <c:order val="0"/>
          <c:tx>
            <c:strRef>
              <c:f>'1'!$B$20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'1'!$E$20:$Q$20</c:f>
              <c:numCache>
                <c:formatCode>0.0</c:formatCode>
                <c:ptCount val="13"/>
                <c:pt idx="0">
                  <c:v>0.94990163019058882</c:v>
                </c:pt>
                <c:pt idx="1">
                  <c:v>0.98725749798207763</c:v>
                </c:pt>
                <c:pt idx="2">
                  <c:v>1.4445080337994651</c:v>
                </c:pt>
                <c:pt idx="3">
                  <c:v>1.0326030930591172</c:v>
                </c:pt>
                <c:pt idx="4">
                  <c:v>1.0756358324147004</c:v>
                </c:pt>
                <c:pt idx="5">
                  <c:v>1.0588441277753371</c:v>
                </c:pt>
                <c:pt idx="6">
                  <c:v>0.97920449499681217</c:v>
                </c:pt>
                <c:pt idx="7">
                  <c:v>1.2129381794193399</c:v>
                </c:pt>
                <c:pt idx="8">
                  <c:v>1.3181613567653629</c:v>
                </c:pt>
                <c:pt idx="9">
                  <c:v>1.212869712016873</c:v>
                </c:pt>
                <c:pt idx="10">
                  <c:v>1.204357357167934</c:v>
                </c:pt>
                <c:pt idx="11">
                  <c:v>1.1463750244248461</c:v>
                </c:pt>
                <c:pt idx="12">
                  <c:v>1.6616830653675156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'1'!$B$21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'1'!$E$21:$Q$21</c:f>
              <c:numCache>
                <c:formatCode>0.0</c:formatCode>
                <c:ptCount val="13"/>
                <c:pt idx="0">
                  <c:v>0.94567910543587663</c:v>
                </c:pt>
                <c:pt idx="1">
                  <c:v>0.88922978860873636</c:v>
                </c:pt>
                <c:pt idx="2">
                  <c:v>1.3298430900096287</c:v>
                </c:pt>
                <c:pt idx="3">
                  <c:v>0.89859894822916009</c:v>
                </c:pt>
                <c:pt idx="4">
                  <c:v>0.94523632648738687</c:v>
                </c:pt>
                <c:pt idx="5">
                  <c:v>1.1397860346157496</c:v>
                </c:pt>
                <c:pt idx="6">
                  <c:v>0.90941069592066814</c:v>
                </c:pt>
                <c:pt idx="7">
                  <c:v>1.0502448089184175</c:v>
                </c:pt>
                <c:pt idx="8">
                  <c:v>1.0351278975043228</c:v>
                </c:pt>
                <c:pt idx="9">
                  <c:v>0.95366845209888229</c:v>
                </c:pt>
                <c:pt idx="10">
                  <c:v>0.90867083033394946</c:v>
                </c:pt>
                <c:pt idx="11">
                  <c:v>0.93022269068905516</c:v>
                </c:pt>
                <c:pt idx="12">
                  <c:v>1.5436300524218454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979728"/>
        <c:axId val="1890982992"/>
      </c:lineChart>
      <c:catAx>
        <c:axId val="18909797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098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982992"/>
        <c:scaling>
          <c:orientation val="minMax"/>
          <c:max val="2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0979728"/>
        <c:crosses val="autoZero"/>
        <c:crossBetween val="between"/>
        <c:majorUnit val="0.5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351997666945E-2"/>
          <c:y val="0.89631642983402593"/>
          <c:w val="0.69528163996010495"/>
          <c:h val="5.7301956573610119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Ovos para Incubação - Preço Médio de Importação e de Exportação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(€/kg)</a:t>
            </a:r>
            <a:endParaRPr lang="pt-PT"/>
          </a:p>
        </c:rich>
      </c:tx>
      <c:layout>
        <c:manualLayout>
          <c:xMode val="edge"/>
          <c:yMode val="edge"/>
          <c:x val="0.13112909045079596"/>
          <c:y val="2.0223878973218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430181237674898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</c:formatCode>
                <c:ptCount val="13"/>
                <c:pt idx="0">
                  <c:v>3.1855161169615651</c:v>
                </c:pt>
                <c:pt idx="1">
                  <c:v>7.3501852207796752</c:v>
                </c:pt>
                <c:pt idx="2">
                  <c:v>5.8754446804460061</c:v>
                </c:pt>
                <c:pt idx="3">
                  <c:v>4.4779279853343397</c:v>
                </c:pt>
                <c:pt idx="4">
                  <c:v>3.7558006441033687</c:v>
                </c:pt>
                <c:pt idx="5">
                  <c:v>4.4249389749804955</c:v>
                </c:pt>
                <c:pt idx="6">
                  <c:v>3.7158278314362403</c:v>
                </c:pt>
                <c:pt idx="7">
                  <c:v>4.5332489128272018</c:v>
                </c:pt>
                <c:pt idx="8">
                  <c:v>3.3282437025393556</c:v>
                </c:pt>
                <c:pt idx="9">
                  <c:v>4.5295103295708721</c:v>
                </c:pt>
                <c:pt idx="10">
                  <c:v>5.7091079571517227</c:v>
                </c:pt>
                <c:pt idx="11">
                  <c:v>7.2924137810331402</c:v>
                </c:pt>
                <c:pt idx="12">
                  <c:v>3.9359674068820603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</c:formatCode>
                <c:ptCount val="13"/>
                <c:pt idx="0">
                  <c:v>3.4808191494592249</c:v>
                </c:pt>
                <c:pt idx="1">
                  <c:v>3.0333581787528701</c:v>
                </c:pt>
                <c:pt idx="2">
                  <c:v>4.0473175289801206</c:v>
                </c:pt>
                <c:pt idx="3">
                  <c:v>4.4065441093472124</c:v>
                </c:pt>
                <c:pt idx="4">
                  <c:v>4.3159616931641898</c:v>
                </c:pt>
                <c:pt idx="5">
                  <c:v>4.1276415543790277</c:v>
                </c:pt>
                <c:pt idx="6">
                  <c:v>3.0552402376354544</c:v>
                </c:pt>
                <c:pt idx="7">
                  <c:v>3.5520008194759085</c:v>
                </c:pt>
                <c:pt idx="8">
                  <c:v>3.5639458022609265</c:v>
                </c:pt>
                <c:pt idx="9">
                  <c:v>3.4821801628883953</c:v>
                </c:pt>
                <c:pt idx="10">
                  <c:v>3.2496499185088084</c:v>
                </c:pt>
                <c:pt idx="11">
                  <c:v>3.9976857977565121</c:v>
                </c:pt>
                <c:pt idx="12">
                  <c:v>4.4428433608749289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987888"/>
        <c:axId val="1890993872"/>
      </c:lineChart>
      <c:catAx>
        <c:axId val="18909878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099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99387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098788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294713160862E-2"/>
          <c:y val="0.89631631166747594"/>
          <c:w val="0.8176509186351707"/>
          <c:h val="5.3432127954515019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Ovos para Incubação  - Destinos de Saída UE e PT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16385696244674405"/>
          <c:y val="2.3395446490668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8739238716328717"/>
          <c:h val="0.69938311337681935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2007.808</c:v>
                </c:pt>
                <c:pt idx="1">
                  <c:v>2585.7759999999998</c:v>
                </c:pt>
                <c:pt idx="2">
                  <c:v>2294.029</c:v>
                </c:pt>
                <c:pt idx="3">
                  <c:v>3057.357</c:v>
                </c:pt>
                <c:pt idx="4">
                  <c:v>2324.2730000000001</c:v>
                </c:pt>
                <c:pt idx="5">
                  <c:v>2070.5590000000002</c:v>
                </c:pt>
                <c:pt idx="6">
                  <c:v>2371.1689999999999</c:v>
                </c:pt>
                <c:pt idx="7">
                  <c:v>1568.8309999999999</c:v>
                </c:pt>
                <c:pt idx="8">
                  <c:v>1405.3119999999999</c:v>
                </c:pt>
                <c:pt idx="9">
                  <c:v>2581.085</c:v>
                </c:pt>
                <c:pt idx="10">
                  <c:v>2776.8679999999999</c:v>
                </c:pt>
                <c:pt idx="11">
                  <c:v>2576.38</c:v>
                </c:pt>
                <c:pt idx="12">
                  <c:v>3026.415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371.83100000000002</c:v>
                </c:pt>
                <c:pt idx="1">
                  <c:v>67.965999999999994</c:v>
                </c:pt>
                <c:pt idx="2">
                  <c:v>50.768000000000001</c:v>
                </c:pt>
                <c:pt idx="3">
                  <c:v>1070.9970000000001</c:v>
                </c:pt>
                <c:pt idx="4">
                  <c:v>2367.1089999999999</c:v>
                </c:pt>
                <c:pt idx="5">
                  <c:v>3321.768</c:v>
                </c:pt>
                <c:pt idx="6">
                  <c:v>2885.9589999999998</c:v>
                </c:pt>
                <c:pt idx="7">
                  <c:v>4600.9660000000003</c:v>
                </c:pt>
                <c:pt idx="8">
                  <c:v>3258.7939999999999</c:v>
                </c:pt>
                <c:pt idx="9">
                  <c:v>4930.6840000000002</c:v>
                </c:pt>
                <c:pt idx="10">
                  <c:v>5449.7879999999996</c:v>
                </c:pt>
                <c:pt idx="11">
                  <c:v>5204.2709999999997</c:v>
                </c:pt>
                <c:pt idx="12">
                  <c:v>3870.7890000000002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986800"/>
        <c:axId val="1891005840"/>
      </c:lineChart>
      <c:catAx>
        <c:axId val="18909868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100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00584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098680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77691333365"/>
          <c:y val="0.91522161380677003"/>
          <c:w val="0.6093174293807333"/>
          <c:h val="5.3432405456360188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Outros Ovos - Destinos de Saída UE e PT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23210533900205058"/>
          <c:y val="1.5666421331865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1449271197630333"/>
          <c:w val="0.87793498485687849"/>
          <c:h val="0.70639093588615354"/>
        </c:manualLayout>
      </c:layout>
      <c:lineChart>
        <c:grouping val="standard"/>
        <c:varyColors val="0"/>
        <c:ser>
          <c:idx val="1"/>
          <c:order val="0"/>
          <c:tx>
            <c:strRef>
              <c:f>'2'!$D$9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'2'!$E$9:$Q$9</c:f>
              <c:numCache>
                <c:formatCode>#,##0</c:formatCode>
                <c:ptCount val="13"/>
                <c:pt idx="0">
                  <c:v>10613.589</c:v>
                </c:pt>
                <c:pt idx="1">
                  <c:v>9392.7099999999991</c:v>
                </c:pt>
                <c:pt idx="2">
                  <c:v>11016.587</c:v>
                </c:pt>
                <c:pt idx="3">
                  <c:v>14988.607</c:v>
                </c:pt>
                <c:pt idx="4">
                  <c:v>16277.481</c:v>
                </c:pt>
                <c:pt idx="5">
                  <c:v>11522.084000000001</c:v>
                </c:pt>
                <c:pt idx="6">
                  <c:v>14846.918</c:v>
                </c:pt>
                <c:pt idx="7">
                  <c:v>13758.705</c:v>
                </c:pt>
                <c:pt idx="8">
                  <c:v>14044.161</c:v>
                </c:pt>
                <c:pt idx="9">
                  <c:v>13598.002</c:v>
                </c:pt>
                <c:pt idx="10">
                  <c:v>11646.599</c:v>
                </c:pt>
                <c:pt idx="11">
                  <c:v>13449.816999999999</c:v>
                </c:pt>
                <c:pt idx="12">
                  <c:v>13023.86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'2'!$D$10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'2'!$E$10:$Q$10</c:f>
              <c:numCache>
                <c:formatCode>#,##0</c:formatCode>
                <c:ptCount val="13"/>
                <c:pt idx="0">
                  <c:v>1083.549</c:v>
                </c:pt>
                <c:pt idx="1">
                  <c:v>1639.5340000000001</c:v>
                </c:pt>
                <c:pt idx="2">
                  <c:v>973.40800000000002</c:v>
                </c:pt>
                <c:pt idx="3">
                  <c:v>871.69200000000001</c:v>
                </c:pt>
                <c:pt idx="4">
                  <c:v>5525.64</c:v>
                </c:pt>
                <c:pt idx="5">
                  <c:v>12692.674000000001</c:v>
                </c:pt>
                <c:pt idx="6">
                  <c:v>7224.3190000000004</c:v>
                </c:pt>
                <c:pt idx="7">
                  <c:v>5349.259</c:v>
                </c:pt>
                <c:pt idx="8">
                  <c:v>4371.6009999999997</c:v>
                </c:pt>
                <c:pt idx="9">
                  <c:v>3862.1959999999999</c:v>
                </c:pt>
                <c:pt idx="10">
                  <c:v>5062.3890000000001</c:v>
                </c:pt>
                <c:pt idx="11">
                  <c:v>6175.4309999999996</c:v>
                </c:pt>
                <c:pt idx="12">
                  <c:v>3345.27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975376"/>
        <c:axId val="1891000944"/>
      </c:lineChart>
      <c:catAx>
        <c:axId val="18909753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100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000944"/>
        <c:scaling>
          <c:orientation val="minMax"/>
          <c:max val="200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0975376"/>
        <c:crosses val="autoZero"/>
        <c:crossBetween val="between"/>
        <c:majorUnit val="25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7171940223"/>
          <c:y val="0.89631621751506407"/>
          <c:w val="0.60931768215319948"/>
          <c:h val="5.3432405456360188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Ovoprodutos - Destinos de Saída UE e PT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22564855905391651"/>
          <c:y val="3.2164466588666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8042070049883281"/>
          <c:h val="0.68336091358207907"/>
        </c:manualLayout>
      </c:layout>
      <c:lineChart>
        <c:grouping val="standard"/>
        <c:varyColors val="0"/>
        <c:ser>
          <c:idx val="1"/>
          <c:order val="0"/>
          <c:tx>
            <c:strRef>
              <c:f>'2'!$D$15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'2'!$E$15:$Q$15</c:f>
              <c:numCache>
                <c:formatCode>#,##0</c:formatCode>
                <c:ptCount val="13"/>
                <c:pt idx="0">
                  <c:v>10663.778</c:v>
                </c:pt>
                <c:pt idx="1">
                  <c:v>13083.22</c:v>
                </c:pt>
                <c:pt idx="2">
                  <c:v>7608.21</c:v>
                </c:pt>
                <c:pt idx="3">
                  <c:v>8464.4230000000007</c:v>
                </c:pt>
                <c:pt idx="4">
                  <c:v>9808.7579999999998</c:v>
                </c:pt>
                <c:pt idx="5">
                  <c:v>9489.1589999999997</c:v>
                </c:pt>
                <c:pt idx="6">
                  <c:v>9739.8169999999991</c:v>
                </c:pt>
                <c:pt idx="7">
                  <c:v>9843.8690000000006</c:v>
                </c:pt>
                <c:pt idx="8">
                  <c:v>10340.474</c:v>
                </c:pt>
                <c:pt idx="9">
                  <c:v>11211.566999999999</c:v>
                </c:pt>
                <c:pt idx="10">
                  <c:v>7350.04</c:v>
                </c:pt>
                <c:pt idx="11">
                  <c:v>9045.0609999999997</c:v>
                </c:pt>
                <c:pt idx="12">
                  <c:v>8907.6710000000003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'2'!$D$16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'2'!$E$16:$Q$16</c:f>
              <c:numCache>
                <c:formatCode>#,##0</c:formatCode>
                <c:ptCount val="13"/>
                <c:pt idx="0">
                  <c:v>131.38200000000001</c:v>
                </c:pt>
                <c:pt idx="1">
                  <c:v>145.02699999999999</c:v>
                </c:pt>
                <c:pt idx="2">
                  <c:v>175.11799999999999</c:v>
                </c:pt>
                <c:pt idx="3">
                  <c:v>202.227</c:v>
                </c:pt>
                <c:pt idx="4">
                  <c:v>304.99799999999999</c:v>
                </c:pt>
                <c:pt idx="5">
                  <c:v>464.411</c:v>
                </c:pt>
                <c:pt idx="6">
                  <c:v>445.53699999999998</c:v>
                </c:pt>
                <c:pt idx="7">
                  <c:v>265.86</c:v>
                </c:pt>
                <c:pt idx="8">
                  <c:v>205.601</c:v>
                </c:pt>
                <c:pt idx="9">
                  <c:v>242.87100000000001</c:v>
                </c:pt>
                <c:pt idx="10">
                  <c:v>146.52699999999999</c:v>
                </c:pt>
                <c:pt idx="11">
                  <c:v>155.85300000000001</c:v>
                </c:pt>
                <c:pt idx="12">
                  <c:v>216.76400000000001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987344"/>
        <c:axId val="1890985168"/>
      </c:lineChart>
      <c:catAx>
        <c:axId val="18909873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098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98516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09873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9"/>
          <c:y val="0.89631621751506407"/>
          <c:w val="0.60931758530183733"/>
          <c:h val="5.3432405456360188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Ovos - Produção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35164125570364307"/>
          <c:y val="2.929115565913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2321711624993928"/>
          <c:w val="0.82683291873111164"/>
          <c:h val="0.66736811624003534"/>
        </c:manualLayout>
      </c:layout>
      <c:lineChart>
        <c:grouping val="standard"/>
        <c:varyColors val="0"/>
        <c:ser>
          <c:idx val="1"/>
          <c:order val="0"/>
          <c:tx>
            <c:strRef>
              <c:f>'4'!$B$7</c:f>
              <c:strCache>
                <c:ptCount val="1"/>
                <c:pt idx="0">
                  <c:v>Produção total - Ovos de Galinha para incubação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'4'!$D$6:$P$6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 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'4'!$D$7:$P$7</c:f>
              <c:numCache>
                <c:formatCode>#,##0</c:formatCode>
                <c:ptCount val="13"/>
                <c:pt idx="0">
                  <c:v>22528</c:v>
                </c:pt>
                <c:pt idx="1">
                  <c:v>20656</c:v>
                </c:pt>
                <c:pt idx="2">
                  <c:v>20842</c:v>
                </c:pt>
                <c:pt idx="3">
                  <c:v>20149</c:v>
                </c:pt>
                <c:pt idx="4">
                  <c:v>21033</c:v>
                </c:pt>
                <c:pt idx="5">
                  <c:v>22697</c:v>
                </c:pt>
                <c:pt idx="6">
                  <c:v>22539</c:v>
                </c:pt>
                <c:pt idx="7">
                  <c:v>22544</c:v>
                </c:pt>
                <c:pt idx="8">
                  <c:v>22543</c:v>
                </c:pt>
                <c:pt idx="9">
                  <c:v>22209</c:v>
                </c:pt>
                <c:pt idx="10">
                  <c:v>20244</c:v>
                </c:pt>
                <c:pt idx="11">
                  <c:v>20408</c:v>
                </c:pt>
                <c:pt idx="12">
                  <c:v>21034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'4'!$B$8</c:f>
              <c:strCache>
                <c:ptCount val="1"/>
                <c:pt idx="0">
                  <c:v>Produção total - Ovos de Galinha para consumo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'4'!$D$6:$P$6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 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'4'!$D$8:$P$8</c:f>
              <c:numCache>
                <c:formatCode>#,##0</c:formatCode>
                <c:ptCount val="13"/>
                <c:pt idx="0">
                  <c:v>108595</c:v>
                </c:pt>
                <c:pt idx="1">
                  <c:v>102159</c:v>
                </c:pt>
                <c:pt idx="2">
                  <c:v>99640</c:v>
                </c:pt>
                <c:pt idx="3">
                  <c:v>105303</c:v>
                </c:pt>
                <c:pt idx="4">
                  <c:v>110825</c:v>
                </c:pt>
                <c:pt idx="5">
                  <c:v>122140</c:v>
                </c:pt>
                <c:pt idx="6">
                  <c:v>116767</c:v>
                </c:pt>
                <c:pt idx="7">
                  <c:v>118666</c:v>
                </c:pt>
                <c:pt idx="8">
                  <c:v>120247</c:v>
                </c:pt>
                <c:pt idx="9">
                  <c:v>119390</c:v>
                </c:pt>
                <c:pt idx="10">
                  <c:v>125990</c:v>
                </c:pt>
                <c:pt idx="11">
                  <c:v>121541</c:v>
                </c:pt>
                <c:pt idx="12">
                  <c:v>128686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1001488"/>
        <c:axId val="1890984624"/>
      </c:lineChart>
      <c:catAx>
        <c:axId val="18910014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098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98462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89100148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3.1984958618795974E-2"/>
          <c:y val="0.89295781948645414"/>
          <c:w val="0.92452472624181803"/>
          <c:h val="5.343206707312053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Ovos - Produção, Importação, Exportação e Consumo Aparente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0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(milhares de t)</a:t>
            </a:r>
            <a:endParaRPr lang="pt-PT"/>
          </a:p>
        </c:rich>
      </c:tx>
      <c:layout>
        <c:manualLayout>
          <c:xMode val="edge"/>
          <c:yMode val="edge"/>
          <c:x val="0.17795550720933503"/>
          <c:y val="1.7443816530808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359841780849201"/>
          <c:h val="0.6423577731362279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'6'!$B$4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'6'!$D$4:$P$4</c:f>
              <c:numCache>
                <c:formatCode>#,##0</c:formatCode>
                <c:ptCount val="13"/>
                <c:pt idx="0">
                  <c:v>16</c:v>
                </c:pt>
                <c:pt idx="1">
                  <c:v>21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  <c:pt idx="5">
                  <c:v>21</c:v>
                </c:pt>
                <c:pt idx="6">
                  <c:v>20</c:v>
                </c:pt>
                <c:pt idx="7">
                  <c:v>21</c:v>
                </c:pt>
                <c:pt idx="8">
                  <c:v>24</c:v>
                </c:pt>
                <c:pt idx="9">
                  <c:v>28</c:v>
                </c:pt>
                <c:pt idx="10">
                  <c:v>19</c:v>
                </c:pt>
                <c:pt idx="11">
                  <c:v>22</c:v>
                </c:pt>
                <c:pt idx="12">
                  <c:v>26</c:v>
                </c:pt>
              </c:numCache>
            </c:numRef>
          </c:val>
        </c:ser>
        <c:ser>
          <c:idx val="2"/>
          <c:order val="2"/>
          <c:tx>
            <c:strRef>
              <c:f>'6'!$B$5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'6'!$D$5:$P$5</c:f>
              <c:numCache>
                <c:formatCode>#,##0</c:formatCode>
                <c:ptCount val="13"/>
                <c:pt idx="0">
                  <c:v>16</c:v>
                </c:pt>
                <c:pt idx="1">
                  <c:v>29</c:v>
                </c:pt>
                <c:pt idx="2">
                  <c:v>22</c:v>
                </c:pt>
                <c:pt idx="3">
                  <c:v>26</c:v>
                </c:pt>
                <c:pt idx="4">
                  <c:v>35</c:v>
                </c:pt>
                <c:pt idx="5">
                  <c:v>31</c:v>
                </c:pt>
                <c:pt idx="6">
                  <c:v>36</c:v>
                </c:pt>
                <c:pt idx="7">
                  <c:v>31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31</c:v>
                </c:pt>
                <c:pt idx="1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980272"/>
        <c:axId val="1890988432"/>
      </c:barChart>
      <c:lineChart>
        <c:grouping val="standard"/>
        <c:varyColors val="0"/>
        <c:ser>
          <c:idx val="1"/>
          <c:order val="0"/>
          <c:tx>
            <c:strRef>
              <c:f>'6'!$B$3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'6'!$D$3:$P$3</c:f>
              <c:numCache>
                <c:formatCode>#,##0</c:formatCode>
                <c:ptCount val="13"/>
                <c:pt idx="0">
                  <c:v>131</c:v>
                </c:pt>
                <c:pt idx="1">
                  <c:v>123</c:v>
                </c:pt>
                <c:pt idx="2">
                  <c:v>121</c:v>
                </c:pt>
                <c:pt idx="3">
                  <c:v>126</c:v>
                </c:pt>
                <c:pt idx="4">
                  <c:v>132</c:v>
                </c:pt>
                <c:pt idx="5">
                  <c:v>139</c:v>
                </c:pt>
                <c:pt idx="6">
                  <c:v>140</c:v>
                </c:pt>
                <c:pt idx="7">
                  <c:v>142</c:v>
                </c:pt>
                <c:pt idx="8">
                  <c:v>143</c:v>
                </c:pt>
                <c:pt idx="9">
                  <c:v>142</c:v>
                </c:pt>
                <c:pt idx="10">
                  <c:v>147</c:v>
                </c:pt>
                <c:pt idx="11">
                  <c:v>143</c:v>
                </c:pt>
                <c:pt idx="12">
                  <c:v>151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4F81BD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'6'!$D$8:$P$8</c:f>
              <c:numCache>
                <c:formatCode>#,##0</c:formatCode>
                <c:ptCount val="13"/>
                <c:pt idx="0">
                  <c:v>131</c:v>
                </c:pt>
                <c:pt idx="1">
                  <c:v>115</c:v>
                </c:pt>
                <c:pt idx="2">
                  <c:v>117</c:v>
                </c:pt>
                <c:pt idx="3">
                  <c:v>117</c:v>
                </c:pt>
                <c:pt idx="4">
                  <c:v>115</c:v>
                </c:pt>
                <c:pt idx="5">
                  <c:v>129</c:v>
                </c:pt>
                <c:pt idx="6">
                  <c:v>124</c:v>
                </c:pt>
                <c:pt idx="7">
                  <c:v>132</c:v>
                </c:pt>
                <c:pt idx="8">
                  <c:v>141</c:v>
                </c:pt>
                <c:pt idx="9">
                  <c:v>141</c:v>
                </c:pt>
                <c:pt idx="10">
                  <c:v>137</c:v>
                </c:pt>
                <c:pt idx="11">
                  <c:v>134</c:v>
                </c:pt>
                <c:pt idx="12">
                  <c:v>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980272"/>
        <c:axId val="1890988432"/>
      </c:lineChart>
      <c:catAx>
        <c:axId val="18909802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89098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98843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890980272"/>
        <c:crosses val="autoZero"/>
        <c:crossBetween val="between"/>
        <c:majorUnit val="25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4.9930655601753707E-2"/>
          <c:y val="0.88050383054968606"/>
          <c:w val="0.89999990039195765"/>
          <c:h val="6.883138083349338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Ovoprodutos - Produção, Importação, Exportação e Consumo Aparente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16499021652421755"/>
          <c:y val="2.6894544995751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194744763437337"/>
          <c:h val="0.6252950123401768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'6'!$B$16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'6'!$D$16:$P$16</c:f>
              <c:numCache>
                <c:formatCode>#,##0</c:formatCode>
                <c:ptCount val="13"/>
                <c:pt idx="0">
                  <c:v>5102.2380000000003</c:v>
                </c:pt>
                <c:pt idx="1">
                  <c:v>6212.0119999999997</c:v>
                </c:pt>
                <c:pt idx="2">
                  <c:v>4829.2510000000002</c:v>
                </c:pt>
                <c:pt idx="3">
                  <c:v>4502.6769999999997</c:v>
                </c:pt>
                <c:pt idx="4">
                  <c:v>5500.33</c:v>
                </c:pt>
                <c:pt idx="5">
                  <c:v>5928.0720000000001</c:v>
                </c:pt>
                <c:pt idx="6">
                  <c:v>7061.75</c:v>
                </c:pt>
                <c:pt idx="7">
                  <c:v>8425.3289999999997</c:v>
                </c:pt>
                <c:pt idx="8">
                  <c:v>9942.152</c:v>
                </c:pt>
                <c:pt idx="9">
                  <c:v>11154.994000000001</c:v>
                </c:pt>
                <c:pt idx="10">
                  <c:v>6396.1989999999996</c:v>
                </c:pt>
                <c:pt idx="11">
                  <c:v>8552.6280000000006</c:v>
                </c:pt>
                <c:pt idx="12">
                  <c:v>10202.606</c:v>
                </c:pt>
              </c:numCache>
            </c:numRef>
          </c:val>
        </c:ser>
        <c:ser>
          <c:idx val="2"/>
          <c:order val="2"/>
          <c:tx>
            <c:strRef>
              <c:f>'6'!$B$17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'6'!$D$17:$P$17</c:f>
              <c:numCache>
                <c:formatCode>#,##0</c:formatCode>
                <c:ptCount val="13"/>
                <c:pt idx="0">
                  <c:v>10795.16</c:v>
                </c:pt>
                <c:pt idx="1">
                  <c:v>13228.246999999999</c:v>
                </c:pt>
                <c:pt idx="2">
                  <c:v>7783.3280000000004</c:v>
                </c:pt>
                <c:pt idx="3">
                  <c:v>8666.65</c:v>
                </c:pt>
                <c:pt idx="4">
                  <c:v>10113.755999999999</c:v>
                </c:pt>
                <c:pt idx="5">
                  <c:v>9953.57</c:v>
                </c:pt>
                <c:pt idx="6">
                  <c:v>10185.353999999999</c:v>
                </c:pt>
                <c:pt idx="7">
                  <c:v>10109.728999999999</c:v>
                </c:pt>
                <c:pt idx="8">
                  <c:v>10546.075000000001</c:v>
                </c:pt>
                <c:pt idx="9">
                  <c:v>11454.438</c:v>
                </c:pt>
                <c:pt idx="10">
                  <c:v>7496.567</c:v>
                </c:pt>
                <c:pt idx="11">
                  <c:v>9200.9140000000007</c:v>
                </c:pt>
                <c:pt idx="12">
                  <c:v>9124.4349999999995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975920"/>
        <c:axId val="1890989520"/>
      </c:barChart>
      <c:lineChart>
        <c:grouping val="standard"/>
        <c:varyColors val="0"/>
        <c:ser>
          <c:idx val="1"/>
          <c:order val="0"/>
          <c:tx>
            <c:strRef>
              <c:f>'6'!$B$15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'6'!$D$15:$P$15</c:f>
              <c:numCache>
                <c:formatCode>#,##0</c:formatCode>
                <c:ptCount val="13"/>
                <c:pt idx="0">
                  <c:v>21937.356</c:v>
                </c:pt>
                <c:pt idx="1">
                  <c:v>20601.638999999999</c:v>
                </c:pt>
                <c:pt idx="2">
                  <c:v>15119.727999999999</c:v>
                </c:pt>
                <c:pt idx="3">
                  <c:v>14200.226000000001</c:v>
                </c:pt>
                <c:pt idx="4">
                  <c:v>17829.326000000001</c:v>
                </c:pt>
                <c:pt idx="5">
                  <c:v>18169.544999999998</c:v>
                </c:pt>
                <c:pt idx="6">
                  <c:v>19519.512999999999</c:v>
                </c:pt>
                <c:pt idx="7">
                  <c:v>19519.512999999999</c:v>
                </c:pt>
                <c:pt idx="8">
                  <c:v>19519.512999999999</c:v>
                </c:pt>
                <c:pt idx="9">
                  <c:v>21884.521000000001</c:v>
                </c:pt>
                <c:pt idx="10">
                  <c:v>16508.505000000001</c:v>
                </c:pt>
                <c:pt idx="11">
                  <c:v>19480.277999999998</c:v>
                </c:pt>
                <c:pt idx="12">
                  <c:v>19493.249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'6'!$B$20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4F81BD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'6'!$D$20:$P$20</c:f>
              <c:numCache>
                <c:formatCode>#,##0</c:formatCode>
                <c:ptCount val="13"/>
                <c:pt idx="0">
                  <c:v>16244.434000000001</c:v>
                </c:pt>
                <c:pt idx="1">
                  <c:v>13585.403999999999</c:v>
                </c:pt>
                <c:pt idx="2">
                  <c:v>12165.650999999998</c:v>
                </c:pt>
                <c:pt idx="3">
                  <c:v>10036.252999999999</c:v>
                </c:pt>
                <c:pt idx="4">
                  <c:v>13215.900000000003</c:v>
                </c:pt>
                <c:pt idx="5">
                  <c:v>14144.046999999999</c:v>
                </c:pt>
                <c:pt idx="6">
                  <c:v>16395.909</c:v>
                </c:pt>
                <c:pt idx="7">
                  <c:v>17835.112999999998</c:v>
                </c:pt>
                <c:pt idx="8">
                  <c:v>18915.59</c:v>
                </c:pt>
                <c:pt idx="9">
                  <c:v>21585.076999999997</c:v>
                </c:pt>
                <c:pt idx="10">
                  <c:v>15408.137000000002</c:v>
                </c:pt>
                <c:pt idx="11">
                  <c:v>18831.991999999998</c:v>
                </c:pt>
                <c:pt idx="12">
                  <c:v>20571.419999999998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975920"/>
        <c:axId val="1890989520"/>
      </c:lineChart>
      <c:catAx>
        <c:axId val="18909759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89098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98952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89097592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4.9725526821060149E-2"/>
          <c:y val="0.8732855626604179"/>
          <c:w val="0.89999990039195765"/>
          <c:h val="6.8831502445173109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389659</xdr:colOff>
      <xdr:row>8</xdr:row>
      <xdr:rowOff>252845</xdr:rowOff>
    </xdr:from>
    <xdr:to>
      <xdr:col>0</xdr:col>
      <xdr:colOff>2253428</xdr:colOff>
      <xdr:row>10</xdr:row>
      <xdr:rowOff>129886</xdr:rowOff>
    </xdr:to>
    <xdr:pic>
      <xdr:nvPicPr>
        <xdr:cNvPr id="5138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59" y="2209800"/>
          <a:ext cx="1863769" cy="39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43295</xdr:colOff>
      <xdr:row>0</xdr:row>
      <xdr:rowOff>86591</xdr:rowOff>
    </xdr:from>
    <xdr:to>
      <xdr:col>0</xdr:col>
      <xdr:colOff>2427038</xdr:colOff>
      <xdr:row>1</xdr:row>
      <xdr:rowOff>120423</xdr:rowOff>
    </xdr:to>
    <xdr:pic>
      <xdr:nvPicPr>
        <xdr:cNvPr id="7" name="Imagem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295" y="86591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0</xdr:col>
      <xdr:colOff>91180</xdr:colOff>
      <xdr:row>2</xdr:row>
      <xdr:rowOff>181843</xdr:rowOff>
    </xdr:from>
    <xdr:to>
      <xdr:col>0</xdr:col>
      <xdr:colOff>2373021</xdr:colOff>
      <xdr:row>8</xdr:row>
      <xdr:rowOff>233795</xdr:rowOff>
    </xdr:to>
    <xdr:pic>
      <xdr:nvPicPr>
        <xdr:cNvPr id="8" name="Imagem 7" descr="Além de barato, benefícios do ovo são incontáveis - Compre Rura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80" y="684070"/>
          <a:ext cx="2281841" cy="15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720391</xdr:colOff>
      <xdr:row>59</xdr:row>
      <xdr:rowOff>1590</xdr:rowOff>
    </xdr:from>
    <xdr:to>
      <xdr:col>11</xdr:col>
      <xdr:colOff>739441</xdr:colOff>
      <xdr:row>80</xdr:row>
      <xdr:rowOff>95750</xdr:rowOff>
    </xdr:to>
    <xdr:graphicFrame macro="">
      <xdr:nvGraphicFramePr>
        <xdr:cNvPr id="104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26570</xdr:colOff>
      <xdr:row>35</xdr:row>
      <xdr:rowOff>76701</xdr:rowOff>
    </xdr:from>
    <xdr:to>
      <xdr:col>16</xdr:col>
      <xdr:colOff>450183</xdr:colOff>
      <xdr:row>56</xdr:row>
      <xdr:rowOff>29076</xdr:rowOff>
    </xdr:to>
    <xdr:graphicFrame macro="">
      <xdr:nvGraphicFramePr>
        <xdr:cNvPr id="104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32587</xdr:colOff>
      <xdr:row>34</xdr:row>
      <xdr:rowOff>123827</xdr:rowOff>
    </xdr:from>
    <xdr:to>
      <xdr:col>8</xdr:col>
      <xdr:colOff>17546</xdr:colOff>
      <xdr:row>56</xdr:row>
      <xdr:rowOff>133351</xdr:rowOff>
    </xdr:to>
    <xdr:graphicFrame macro="">
      <xdr:nvGraphicFramePr>
        <xdr:cNvPr id="104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100262</xdr:colOff>
      <xdr:row>24</xdr:row>
      <xdr:rowOff>20052</xdr:rowOff>
    </xdr:from>
    <xdr:to>
      <xdr:col>8</xdr:col>
      <xdr:colOff>120315</xdr:colOff>
      <xdr:row>45</xdr:row>
      <xdr:rowOff>10026</xdr:rowOff>
    </xdr:to>
    <xdr:graphicFrame macro="">
      <xdr:nvGraphicFramePr>
        <xdr:cNvPr id="207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751974</xdr:colOff>
      <xdr:row>24</xdr:row>
      <xdr:rowOff>90235</xdr:rowOff>
    </xdr:from>
    <xdr:to>
      <xdr:col>16</xdr:col>
      <xdr:colOff>360948</xdr:colOff>
      <xdr:row>45</xdr:row>
      <xdr:rowOff>130340</xdr:rowOff>
    </xdr:to>
    <xdr:graphicFrame macro="">
      <xdr:nvGraphicFramePr>
        <xdr:cNvPr id="207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50132</xdr:colOff>
      <xdr:row>47</xdr:row>
      <xdr:rowOff>80210</xdr:rowOff>
    </xdr:from>
    <xdr:to>
      <xdr:col>12</xdr:col>
      <xdr:colOff>290764</xdr:colOff>
      <xdr:row>68</xdr:row>
      <xdr:rowOff>100263</xdr:rowOff>
    </xdr:to>
    <xdr:graphicFrame macro="">
      <xdr:nvGraphicFramePr>
        <xdr:cNvPr id="207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603250</xdr:colOff>
      <xdr:row>18</xdr:row>
      <xdr:rowOff>116418</xdr:rowOff>
    </xdr:from>
    <xdr:to>
      <xdr:col>10</xdr:col>
      <xdr:colOff>750859</xdr:colOff>
      <xdr:row>42</xdr:row>
      <xdr:rowOff>148168</xdr:rowOff>
    </xdr:to>
    <xdr:graphicFrame macro="">
      <xdr:nvGraphicFramePr>
        <xdr:cNvPr id="308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872289</xdr:colOff>
      <xdr:row>28</xdr:row>
      <xdr:rowOff>92242</xdr:rowOff>
    </xdr:from>
    <xdr:to>
      <xdr:col>7</xdr:col>
      <xdr:colOff>150394</xdr:colOff>
      <xdr:row>54</xdr:row>
      <xdr:rowOff>20054</xdr:rowOff>
    </xdr:to>
    <xdr:graphicFrame macro="">
      <xdr:nvGraphicFramePr>
        <xdr:cNvPr id="411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721895</xdr:colOff>
      <xdr:row>28</xdr:row>
      <xdr:rowOff>82797</xdr:rowOff>
    </xdr:from>
    <xdr:to>
      <xdr:col>15</xdr:col>
      <xdr:colOff>300790</xdr:colOff>
      <xdr:row>53</xdr:row>
      <xdr:rowOff>130343</xdr:rowOff>
    </xdr:to>
    <xdr:graphicFrame macro="">
      <xdr:nvGraphicFramePr>
        <xdr:cNvPr id="411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5703125" customWidth="1"/>
    <col min="2" max="2" width="44.7109375" customWidth="1"/>
  </cols>
  <sheetData>
    <row r="1" spans="1:2" ht="21.95" customHeight="1" x14ac:dyDescent="0.2">
      <c r="B1" s="39" t="s">
        <v>54</v>
      </c>
    </row>
    <row r="2" spans="1:2" ht="18" customHeight="1" x14ac:dyDescent="0.2">
      <c r="B2" s="44" t="s">
        <v>86</v>
      </c>
    </row>
    <row r="3" spans="1:2" ht="18" customHeight="1" x14ac:dyDescent="0.2">
      <c r="A3" s="60" t="s">
        <v>111</v>
      </c>
      <c r="B3" s="44" t="s">
        <v>87</v>
      </c>
    </row>
    <row r="4" spans="1:2" ht="18" customHeight="1" x14ac:dyDescent="0.2">
      <c r="B4" s="44" t="s">
        <v>88</v>
      </c>
    </row>
    <row r="5" spans="1:2" ht="18" customHeight="1" x14ac:dyDescent="0.2">
      <c r="B5" s="40" t="s">
        <v>0</v>
      </c>
    </row>
    <row r="6" spans="1:2" ht="20.25" customHeight="1" x14ac:dyDescent="0.2">
      <c r="A6" s="60"/>
      <c r="B6" s="40" t="s">
        <v>56</v>
      </c>
    </row>
    <row r="7" spans="1:2" ht="20.25" customHeight="1" x14ac:dyDescent="0.2">
      <c r="B7" s="77" t="s">
        <v>100</v>
      </c>
    </row>
    <row r="8" spans="1:2" ht="20.25" customHeight="1" x14ac:dyDescent="0.2">
      <c r="B8" s="41" t="s">
        <v>37</v>
      </c>
    </row>
    <row r="9" spans="1:2" ht="20.25" customHeight="1" x14ac:dyDescent="0.2">
      <c r="B9" s="40" t="s">
        <v>58</v>
      </c>
    </row>
    <row r="10" spans="1:2" ht="20.25" customHeight="1" x14ac:dyDescent="0.2">
      <c r="A10" s="78" t="s">
        <v>55</v>
      </c>
      <c r="B10" s="42" t="s">
        <v>48</v>
      </c>
    </row>
    <row r="11" spans="1:2" ht="20.25" customHeight="1" x14ac:dyDescent="0.2">
      <c r="B11" s="1"/>
    </row>
    <row r="12" spans="1:2" ht="19.899999999999999" customHeight="1" x14ac:dyDescent="0.2">
      <c r="B12" s="1"/>
    </row>
    <row r="13" spans="1:2" ht="19.899999999999999" customHeight="1" x14ac:dyDescent="0.2"/>
  </sheetData>
  <sheetProtection selectLockedCells="1" selectUnlockedCells="1"/>
  <phoneticPr fontId="9" type="noConversion"/>
  <hyperlinks>
    <hyperlink ref="B5" location="1!A1" display="1. Comércio Internacional"/>
    <hyperlink ref="B6" location="2!A1" display="2. Destinos das Saídas UE/PT"/>
    <hyperlink ref="B8" location="4!A1" display="4. Área de Olival e Produção de Azeite"/>
    <hyperlink ref="B9" location="5!A1" display="5. Balanço de Aprovisionamento"/>
    <hyperlink ref="B10" location="'6'!A1" display="6. Indicadores de análise do Comércio Internacional"/>
    <hyperlink ref="B7" location="'3'!A1" display="3. Origens das Entradas e Destinos das Saídas"/>
  </hyperlinks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4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15.28515625" style="2" customWidth="1"/>
    <col min="3" max="3" width="16.28515625" style="2" customWidth="1"/>
    <col min="4" max="4" width="8.7109375" style="2" customWidth="1"/>
    <col min="5" max="17" width="12.7109375" style="2" customWidth="1"/>
    <col min="18" max="16384" width="9.140625" style="2"/>
  </cols>
  <sheetData>
    <row r="1" spans="2:23" ht="29.85" customHeight="1" x14ac:dyDescent="0.2">
      <c r="B1" s="3" t="s">
        <v>38</v>
      </c>
    </row>
    <row r="2" spans="2:23" ht="21" customHeight="1" x14ac:dyDescent="0.2">
      <c r="B2" s="4" t="s">
        <v>1</v>
      </c>
      <c r="C2" s="4" t="s">
        <v>2</v>
      </c>
      <c r="D2" s="5" t="s">
        <v>3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>
        <v>2022</v>
      </c>
    </row>
    <row r="3" spans="2:23" ht="15.95" customHeight="1" x14ac:dyDescent="0.2">
      <c r="B3" s="134" t="s">
        <v>39</v>
      </c>
      <c r="C3" s="135" t="s">
        <v>106</v>
      </c>
      <c r="D3" s="81" t="s">
        <v>4</v>
      </c>
      <c r="E3" s="8">
        <v>748.28</v>
      </c>
      <c r="F3" s="8">
        <v>228.916</v>
      </c>
      <c r="G3" s="8">
        <v>267.88900000000001</v>
      </c>
      <c r="H3" s="8">
        <v>408.02800000000002</v>
      </c>
      <c r="I3" s="8">
        <v>1050.1420000000001</v>
      </c>
      <c r="J3" s="8">
        <v>995.90300000000002</v>
      </c>
      <c r="K3" s="8">
        <v>816.68799999999999</v>
      </c>
      <c r="L3" s="8">
        <v>1738.914</v>
      </c>
      <c r="M3" s="8">
        <v>1227.201</v>
      </c>
      <c r="N3" s="8">
        <v>654.09299999999996</v>
      </c>
      <c r="O3" s="8">
        <v>296.488</v>
      </c>
      <c r="P3" s="8">
        <v>342.81900000000002</v>
      </c>
      <c r="Q3" s="8">
        <v>1291.5609999999999</v>
      </c>
      <c r="R3"/>
    </row>
    <row r="4" spans="2:23" ht="15.95" customHeight="1" x14ac:dyDescent="0.2">
      <c r="B4" s="134"/>
      <c r="C4" s="135"/>
      <c r="D4" s="82" t="s">
        <v>5</v>
      </c>
      <c r="E4" s="8">
        <v>2379.6390000000001</v>
      </c>
      <c r="F4" s="8">
        <v>2653.7420000000002</v>
      </c>
      <c r="G4" s="8">
        <v>2344.797</v>
      </c>
      <c r="H4" s="8">
        <v>4128.3540000000003</v>
      </c>
      <c r="I4" s="8">
        <v>4691.3819999999996</v>
      </c>
      <c r="J4" s="8">
        <v>5392.3270000000002</v>
      </c>
      <c r="K4" s="8">
        <v>5257.1279999999997</v>
      </c>
      <c r="L4" s="8">
        <v>6169.7969999999996</v>
      </c>
      <c r="M4" s="8">
        <v>4664.1059999999998</v>
      </c>
      <c r="N4" s="8">
        <v>7511.7690000000002</v>
      </c>
      <c r="O4" s="8">
        <v>8226.6560000000009</v>
      </c>
      <c r="P4" s="8">
        <v>7780.6509999999998</v>
      </c>
      <c r="Q4" s="8">
        <v>6897.2039999999997</v>
      </c>
      <c r="R4" s="34"/>
      <c r="S4" s="34"/>
      <c r="V4" s="13"/>
      <c r="W4" s="13"/>
    </row>
    <row r="5" spans="2:23" ht="15.95" customHeight="1" x14ac:dyDescent="0.2">
      <c r="B5" s="134"/>
      <c r="C5" s="135"/>
      <c r="D5" s="83" t="s">
        <v>6</v>
      </c>
      <c r="E5" s="9">
        <f>E4-E3</f>
        <v>1631.3590000000002</v>
      </c>
      <c r="F5" s="9">
        <f t="shared" ref="F5" si="0">F4-F3</f>
        <v>2424.826</v>
      </c>
      <c r="G5" s="9">
        <f>G4-G3</f>
        <v>2076.9079999999999</v>
      </c>
      <c r="H5" s="9">
        <f t="shared" ref="H5:I5" si="1">H4-H3</f>
        <v>3720.326</v>
      </c>
      <c r="I5" s="9">
        <f t="shared" si="1"/>
        <v>3641.24</v>
      </c>
      <c r="J5" s="9">
        <f t="shared" ref="J5:K5" si="2">J4-J3</f>
        <v>4396.424</v>
      </c>
      <c r="K5" s="9">
        <f t="shared" si="2"/>
        <v>4440.4399999999996</v>
      </c>
      <c r="L5" s="9">
        <f t="shared" ref="L5:M5" si="3">L4-L3</f>
        <v>4430.8829999999998</v>
      </c>
      <c r="M5" s="9">
        <f t="shared" si="3"/>
        <v>3436.9049999999997</v>
      </c>
      <c r="N5" s="9">
        <f t="shared" ref="N5:O5" si="4">N4-N3</f>
        <v>6857.6760000000004</v>
      </c>
      <c r="O5" s="9">
        <f t="shared" si="4"/>
        <v>7930.1680000000006</v>
      </c>
      <c r="P5" s="9">
        <f t="shared" ref="P5:Q5" si="5">P4-P3</f>
        <v>7437.8319999999994</v>
      </c>
      <c r="Q5" s="9">
        <f t="shared" si="5"/>
        <v>5605.643</v>
      </c>
      <c r="R5" s="34"/>
      <c r="S5" s="34"/>
      <c r="V5" s="13"/>
      <c r="W5" s="13"/>
    </row>
    <row r="6" spans="2:23" ht="15.95" customHeight="1" x14ac:dyDescent="0.2">
      <c r="B6" s="134"/>
      <c r="C6" s="135" t="s">
        <v>107</v>
      </c>
      <c r="D6" s="81" t="s">
        <v>4</v>
      </c>
      <c r="E6" s="8">
        <v>2383.6579999999999</v>
      </c>
      <c r="F6" s="8">
        <v>1682.575</v>
      </c>
      <c r="G6" s="8">
        <v>1573.9670000000001</v>
      </c>
      <c r="H6" s="8">
        <v>1827.12</v>
      </c>
      <c r="I6" s="8">
        <v>3944.1239999999998</v>
      </c>
      <c r="J6" s="8">
        <v>4406.8100000000004</v>
      </c>
      <c r="K6" s="8">
        <v>3034.672</v>
      </c>
      <c r="L6" s="8">
        <v>7882.93</v>
      </c>
      <c r="M6" s="8">
        <v>4084.424</v>
      </c>
      <c r="N6" s="8">
        <v>2962.721</v>
      </c>
      <c r="O6" s="8">
        <v>1692.682</v>
      </c>
      <c r="P6" s="8">
        <v>2499.9780000000001</v>
      </c>
      <c r="Q6" s="8">
        <v>5083.5420000000004</v>
      </c>
      <c r="R6" s="34"/>
      <c r="S6" s="34"/>
      <c r="V6" s="13"/>
      <c r="W6" s="13"/>
    </row>
    <row r="7" spans="2:23" ht="15.95" customHeight="1" x14ac:dyDescent="0.2">
      <c r="B7" s="134"/>
      <c r="C7" s="135"/>
      <c r="D7" s="82" t="s">
        <v>5</v>
      </c>
      <c r="E7" s="8">
        <v>8283.0930000000008</v>
      </c>
      <c r="F7" s="8">
        <v>8049.75</v>
      </c>
      <c r="G7" s="8">
        <v>9490.1380000000008</v>
      </c>
      <c r="H7" s="8">
        <v>18191.774000000001</v>
      </c>
      <c r="I7" s="8">
        <v>20247.825000000001</v>
      </c>
      <c r="J7" s="8">
        <v>22257.593000000001</v>
      </c>
      <c r="K7" s="8">
        <v>16061.789000000001</v>
      </c>
      <c r="L7" s="8">
        <v>21915.124</v>
      </c>
      <c r="M7" s="8">
        <v>16622.620999999999</v>
      </c>
      <c r="N7" s="8">
        <v>26157.332999999999</v>
      </c>
      <c r="O7" s="8">
        <v>26733.752</v>
      </c>
      <c r="P7" s="8">
        <v>31104.598000000002</v>
      </c>
      <c r="Q7" s="8">
        <v>30643.197</v>
      </c>
      <c r="R7" s="34"/>
      <c r="S7" s="34"/>
      <c r="V7" s="13"/>
      <c r="W7" s="13"/>
    </row>
    <row r="8" spans="2:23" ht="15.95" customHeight="1" x14ac:dyDescent="0.2">
      <c r="B8" s="136"/>
      <c r="C8" s="137"/>
      <c r="D8" s="84" t="s">
        <v>6</v>
      </c>
      <c r="E8" s="74">
        <f>E7-E6</f>
        <v>5899.4350000000013</v>
      </c>
      <c r="F8" s="74">
        <f t="shared" ref="F8" si="6">F7-F6</f>
        <v>6367.1750000000002</v>
      </c>
      <c r="G8" s="74">
        <f t="shared" ref="G8:I8" si="7">G7-G6</f>
        <v>7916.1710000000003</v>
      </c>
      <c r="H8" s="74">
        <f t="shared" si="7"/>
        <v>16364.654000000002</v>
      </c>
      <c r="I8" s="74">
        <f t="shared" si="7"/>
        <v>16303.701000000001</v>
      </c>
      <c r="J8" s="74">
        <f t="shared" ref="J8:K8" si="8">J7-J6</f>
        <v>17850.782999999999</v>
      </c>
      <c r="K8" s="74">
        <f t="shared" si="8"/>
        <v>13027.117</v>
      </c>
      <c r="L8" s="74">
        <f t="shared" ref="L8:M8" si="9">L7-L6</f>
        <v>14032.194</v>
      </c>
      <c r="M8" s="74">
        <f t="shared" si="9"/>
        <v>12538.197</v>
      </c>
      <c r="N8" s="74">
        <f t="shared" ref="N8:O8" si="10">N7-N6</f>
        <v>23194.611999999997</v>
      </c>
      <c r="O8" s="74">
        <f t="shared" si="10"/>
        <v>25041.07</v>
      </c>
      <c r="P8" s="74">
        <f t="shared" ref="P8:Q8" si="11">P7-P6</f>
        <v>28604.620000000003</v>
      </c>
      <c r="Q8" s="74">
        <f t="shared" si="11"/>
        <v>25559.654999999999</v>
      </c>
      <c r="R8" s="34"/>
      <c r="S8" s="34"/>
      <c r="V8" s="13"/>
      <c r="W8" s="13"/>
    </row>
    <row r="9" spans="2:23" ht="8.1" customHeight="1" x14ac:dyDescent="0.2">
      <c r="B9" s="85"/>
      <c r="C9" s="85"/>
      <c r="D9" s="8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34"/>
      <c r="S9" s="34"/>
      <c r="V9" s="13"/>
      <c r="W9" s="13"/>
    </row>
    <row r="10" spans="2:23" ht="18" customHeight="1" x14ac:dyDescent="0.2">
      <c r="B10" s="86" t="s">
        <v>7</v>
      </c>
      <c r="C10" s="87"/>
      <c r="D10" s="88" t="s">
        <v>8</v>
      </c>
      <c r="E10" s="11">
        <f>E6/E3</f>
        <v>3.1855161169615651</v>
      </c>
      <c r="F10" s="11">
        <f t="shared" ref="F10" si="12">F6/F3</f>
        <v>7.3501852207796752</v>
      </c>
      <c r="G10" s="11">
        <f t="shared" ref="G10:I10" si="13">G6/G3</f>
        <v>5.8754446804460061</v>
      </c>
      <c r="H10" s="11">
        <f t="shared" si="13"/>
        <v>4.4779279853343397</v>
      </c>
      <c r="I10" s="11">
        <f t="shared" si="13"/>
        <v>3.7558006441033687</v>
      </c>
      <c r="J10" s="11">
        <f t="shared" ref="J10:K10" si="14">J6/J3</f>
        <v>4.4249389749804955</v>
      </c>
      <c r="K10" s="11">
        <f t="shared" si="14"/>
        <v>3.7158278314362403</v>
      </c>
      <c r="L10" s="11">
        <f t="shared" ref="L10:M10" si="15">L6/L3</f>
        <v>4.5332489128272018</v>
      </c>
      <c r="M10" s="11">
        <f t="shared" si="15"/>
        <v>3.3282437025393556</v>
      </c>
      <c r="N10" s="11">
        <f t="shared" ref="N10:O10" si="16">N6/N3</f>
        <v>4.5295103295708721</v>
      </c>
      <c r="O10" s="11">
        <f t="shared" si="16"/>
        <v>5.7091079571517227</v>
      </c>
      <c r="P10" s="11">
        <f t="shared" ref="P10:Q10" si="17">P6/P3</f>
        <v>7.2924137810331402</v>
      </c>
      <c r="Q10" s="11">
        <f t="shared" si="17"/>
        <v>3.9359674068820603</v>
      </c>
      <c r="R10" s="34"/>
      <c r="S10" s="34"/>
      <c r="V10" s="13"/>
      <c r="W10" s="13"/>
    </row>
    <row r="11" spans="2:23" ht="18" customHeight="1" x14ac:dyDescent="0.2">
      <c r="B11" s="89" t="s">
        <v>9</v>
      </c>
      <c r="C11" s="90"/>
      <c r="D11" s="91" t="s">
        <v>8</v>
      </c>
      <c r="E11" s="12">
        <f>E7/E4</f>
        <v>3.4808191494592249</v>
      </c>
      <c r="F11" s="12">
        <f t="shared" ref="F11" si="18">F7/F4</f>
        <v>3.0333581787528701</v>
      </c>
      <c r="G11" s="12">
        <f t="shared" ref="G11:I11" si="19">G7/G4</f>
        <v>4.0473175289801206</v>
      </c>
      <c r="H11" s="12">
        <f t="shared" si="19"/>
        <v>4.4065441093472124</v>
      </c>
      <c r="I11" s="12">
        <f t="shared" si="19"/>
        <v>4.3159616931641898</v>
      </c>
      <c r="J11" s="12">
        <f t="shared" ref="J11:K11" si="20">J7/J4</f>
        <v>4.1276415543790277</v>
      </c>
      <c r="K11" s="12">
        <f t="shared" si="20"/>
        <v>3.0552402376354544</v>
      </c>
      <c r="L11" s="12">
        <f t="shared" ref="L11:M11" si="21">L7/L4</f>
        <v>3.5520008194759085</v>
      </c>
      <c r="M11" s="12">
        <f t="shared" si="21"/>
        <v>3.5639458022609265</v>
      </c>
      <c r="N11" s="12">
        <f t="shared" ref="N11:O11" si="22">N7/N4</f>
        <v>3.4821801628883953</v>
      </c>
      <c r="O11" s="12">
        <f t="shared" si="22"/>
        <v>3.2496499185088084</v>
      </c>
      <c r="P11" s="12">
        <f t="shared" ref="P11:Q11" si="23">P7/P4</f>
        <v>3.9976857977565121</v>
      </c>
      <c r="Q11" s="12">
        <f t="shared" si="23"/>
        <v>4.4428433608749289</v>
      </c>
      <c r="R11" s="34"/>
      <c r="S11" s="34"/>
      <c r="V11" s="13"/>
      <c r="W11" s="13"/>
    </row>
    <row r="12" spans="2:23" ht="19.5" customHeight="1" x14ac:dyDescent="0.2">
      <c r="B12" s="92"/>
      <c r="C12" s="92"/>
      <c r="D12" s="9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34"/>
      <c r="S12" s="34"/>
    </row>
    <row r="13" spans="2:23" ht="15.95" customHeight="1" x14ac:dyDescent="0.2">
      <c r="B13" s="133" t="s">
        <v>41</v>
      </c>
      <c r="C13" s="135" t="s">
        <v>108</v>
      </c>
      <c r="D13" s="81" t="s">
        <v>4</v>
      </c>
      <c r="E13" s="7">
        <v>12608.035</v>
      </c>
      <c r="F13" s="7">
        <v>12630.565000000001</v>
      </c>
      <c r="G13" s="7">
        <v>11188.106</v>
      </c>
      <c r="H13" s="7">
        <v>9818.8230000000003</v>
      </c>
      <c r="I13" s="7">
        <v>9009.7639999999992</v>
      </c>
      <c r="J13" s="7">
        <v>11117.388000000001</v>
      </c>
      <c r="K13" s="7">
        <v>7844.0990000000002</v>
      </c>
      <c r="L13" s="7">
        <v>7124.65</v>
      </c>
      <c r="M13" s="7">
        <v>8605.9979999999996</v>
      </c>
      <c r="N13" s="7">
        <v>10695.453</v>
      </c>
      <c r="O13" s="7">
        <v>7958.402</v>
      </c>
      <c r="P13" s="7">
        <v>7917.143</v>
      </c>
      <c r="Q13" s="7">
        <v>7532.3040000000001</v>
      </c>
      <c r="R13" s="34"/>
      <c r="S13" s="34"/>
    </row>
    <row r="14" spans="2:23" ht="15.95" customHeight="1" x14ac:dyDescent="0.2">
      <c r="B14" s="134"/>
      <c r="C14" s="135"/>
      <c r="D14" s="82" t="s">
        <v>5</v>
      </c>
      <c r="E14" s="7">
        <v>11697.138000000001</v>
      </c>
      <c r="F14" s="7">
        <v>11032.244000000001</v>
      </c>
      <c r="G14" s="7">
        <v>11989.995000000001</v>
      </c>
      <c r="H14" s="7">
        <v>15860.299000000001</v>
      </c>
      <c r="I14" s="7">
        <v>21803.120999999999</v>
      </c>
      <c r="J14" s="7">
        <v>24214.758000000002</v>
      </c>
      <c r="K14" s="7">
        <v>22071.237000000001</v>
      </c>
      <c r="L14" s="7">
        <v>19107.964</v>
      </c>
      <c r="M14" s="7">
        <v>18415.761999999999</v>
      </c>
      <c r="N14" s="7">
        <v>17460.198</v>
      </c>
      <c r="O14" s="7">
        <v>16708.988000000001</v>
      </c>
      <c r="P14" s="7">
        <v>19625.248</v>
      </c>
      <c r="Q14" s="7">
        <v>16369.13</v>
      </c>
      <c r="R14" s="34"/>
      <c r="S14" s="34"/>
    </row>
    <row r="15" spans="2:23" ht="15.95" customHeight="1" x14ac:dyDescent="0.2">
      <c r="B15" s="134"/>
      <c r="C15" s="135"/>
      <c r="D15" s="83" t="s">
        <v>6</v>
      </c>
      <c r="E15" s="9">
        <f>E14-E13</f>
        <v>-910.89699999999903</v>
      </c>
      <c r="F15" s="9">
        <f t="shared" ref="F15" si="24">F14-F13</f>
        <v>-1598.3209999999999</v>
      </c>
      <c r="G15" s="9">
        <f t="shared" ref="G15:I15" si="25">G14-G13</f>
        <v>801.88900000000103</v>
      </c>
      <c r="H15" s="9">
        <f t="shared" si="25"/>
        <v>6041.4760000000006</v>
      </c>
      <c r="I15" s="9">
        <f t="shared" si="25"/>
        <v>12793.357</v>
      </c>
      <c r="J15" s="9">
        <f t="shared" ref="J15:K15" si="26">J14-J13</f>
        <v>13097.37</v>
      </c>
      <c r="K15" s="9">
        <f t="shared" si="26"/>
        <v>14227.138000000001</v>
      </c>
      <c r="L15" s="9">
        <f t="shared" ref="L15:M15" si="27">L14-L13</f>
        <v>11983.314</v>
      </c>
      <c r="M15" s="9">
        <f t="shared" si="27"/>
        <v>9809.7639999999992</v>
      </c>
      <c r="N15" s="9">
        <f t="shared" ref="N15:O15" si="28">N14-N13</f>
        <v>6764.7450000000008</v>
      </c>
      <c r="O15" s="9">
        <f t="shared" si="28"/>
        <v>8750.5860000000011</v>
      </c>
      <c r="P15" s="9">
        <f t="shared" ref="P15:Q15" si="29">P14-P13</f>
        <v>11708.105</v>
      </c>
      <c r="Q15" s="9">
        <f t="shared" si="29"/>
        <v>8836.8259999999991</v>
      </c>
      <c r="R15" s="34"/>
      <c r="S15" s="34"/>
    </row>
    <row r="16" spans="2:23" ht="15.95" customHeight="1" x14ac:dyDescent="0.2">
      <c r="B16" s="134"/>
      <c r="C16" s="133" t="s">
        <v>107</v>
      </c>
      <c r="D16" s="81" t="s">
        <v>4</v>
      </c>
      <c r="E16" s="7">
        <v>11976.393</v>
      </c>
      <c r="F16" s="7">
        <v>12469.62</v>
      </c>
      <c r="G16" s="7">
        <v>16161.308999999999</v>
      </c>
      <c r="H16" s="7">
        <v>10138.947</v>
      </c>
      <c r="I16" s="7">
        <v>9691.2250000000004</v>
      </c>
      <c r="J16" s="7">
        <v>11771.581</v>
      </c>
      <c r="K16" s="7">
        <v>7680.9769999999999</v>
      </c>
      <c r="L16" s="7">
        <v>8641.76</v>
      </c>
      <c r="M16" s="7">
        <v>11344.093999999999</v>
      </c>
      <c r="N16" s="7">
        <v>12972.191000000001</v>
      </c>
      <c r="O16" s="7">
        <v>9584.76</v>
      </c>
      <c r="P16" s="7">
        <v>9076.0149999999994</v>
      </c>
      <c r="Q16" s="7">
        <v>12516.302</v>
      </c>
      <c r="R16" s="34"/>
      <c r="S16" s="34"/>
    </row>
    <row r="17" spans="2:19" ht="15.95" customHeight="1" x14ac:dyDescent="0.2">
      <c r="B17" s="134"/>
      <c r="C17" s="133"/>
      <c r="D17" s="82" t="s">
        <v>5</v>
      </c>
      <c r="E17" s="7">
        <v>11061.739</v>
      </c>
      <c r="F17" s="7">
        <v>9810.2000000000007</v>
      </c>
      <c r="G17" s="7">
        <v>15944.812</v>
      </c>
      <c r="H17" s="7">
        <v>14252.048000000001</v>
      </c>
      <c r="I17" s="7">
        <v>20609.101999999999</v>
      </c>
      <c r="J17" s="7">
        <v>27599.643</v>
      </c>
      <c r="K17" s="7">
        <v>20071.819</v>
      </c>
      <c r="L17" s="7">
        <v>20068.04</v>
      </c>
      <c r="M17" s="7">
        <v>19062.669000000002</v>
      </c>
      <c r="N17" s="7">
        <v>16651.240000000002</v>
      </c>
      <c r="O17" s="7">
        <v>15182.97</v>
      </c>
      <c r="P17" s="7">
        <v>18255.850999999999</v>
      </c>
      <c r="Q17" s="7">
        <v>25267.881000000001</v>
      </c>
      <c r="R17" s="34"/>
      <c r="S17" s="34"/>
    </row>
    <row r="18" spans="2:19" ht="15.95" customHeight="1" x14ac:dyDescent="0.2">
      <c r="B18" s="134"/>
      <c r="C18" s="133"/>
      <c r="D18" s="93" t="s">
        <v>6</v>
      </c>
      <c r="E18" s="10">
        <f>E17-E16</f>
        <v>-914.65400000000045</v>
      </c>
      <c r="F18" s="10">
        <f t="shared" ref="F18" si="30">F17-F16</f>
        <v>-2659.42</v>
      </c>
      <c r="G18" s="10">
        <f t="shared" ref="G18:I18" si="31">G17-G16</f>
        <v>-216.49699999999939</v>
      </c>
      <c r="H18" s="10">
        <f t="shared" si="31"/>
        <v>4113.1010000000006</v>
      </c>
      <c r="I18" s="10">
        <f t="shared" si="31"/>
        <v>10917.876999999999</v>
      </c>
      <c r="J18" s="10">
        <f t="shared" ref="J18:K18" si="32">J17-J16</f>
        <v>15828.062</v>
      </c>
      <c r="K18" s="10">
        <f t="shared" si="32"/>
        <v>12390.842000000001</v>
      </c>
      <c r="L18" s="10">
        <f t="shared" ref="L18:M18" si="33">L17-L16</f>
        <v>11426.28</v>
      </c>
      <c r="M18" s="10">
        <f t="shared" si="33"/>
        <v>7718.5750000000025</v>
      </c>
      <c r="N18" s="10">
        <f t="shared" ref="N18:O18" si="34">N17-N16</f>
        <v>3679.0490000000009</v>
      </c>
      <c r="O18" s="10">
        <f t="shared" si="34"/>
        <v>5598.2099999999991</v>
      </c>
      <c r="P18" s="10">
        <f t="shared" ref="P18:Q18" si="35">P17-P16</f>
        <v>9179.8359999999993</v>
      </c>
      <c r="Q18" s="10">
        <f t="shared" si="35"/>
        <v>12751.579000000002</v>
      </c>
      <c r="R18" s="34"/>
      <c r="S18" s="34"/>
    </row>
    <row r="19" spans="2:19" ht="8.1" customHeight="1" x14ac:dyDescent="0.2">
      <c r="B19" s="94"/>
      <c r="C19" s="94"/>
      <c r="D19" s="94"/>
      <c r="E19"/>
      <c r="F19"/>
      <c r="G19"/>
      <c r="H19"/>
      <c r="I19"/>
      <c r="J19"/>
      <c r="K19"/>
      <c r="L19"/>
      <c r="M19"/>
      <c r="N19"/>
      <c r="O19"/>
      <c r="P19"/>
      <c r="Q19"/>
      <c r="R19" s="34"/>
      <c r="S19" s="34"/>
    </row>
    <row r="20" spans="2:19" ht="18" customHeight="1" x14ac:dyDescent="0.2">
      <c r="B20" s="86" t="s">
        <v>7</v>
      </c>
      <c r="C20" s="87"/>
      <c r="D20" s="88" t="s">
        <v>8</v>
      </c>
      <c r="E20" s="11">
        <f>E16/E13</f>
        <v>0.94990163019058882</v>
      </c>
      <c r="F20" s="11">
        <f t="shared" ref="F20" si="36">F16/F13</f>
        <v>0.98725749798207763</v>
      </c>
      <c r="G20" s="11">
        <f t="shared" ref="G20:I20" si="37">G16/G13</f>
        <v>1.4445080337994651</v>
      </c>
      <c r="H20" s="11">
        <f t="shared" si="37"/>
        <v>1.0326030930591172</v>
      </c>
      <c r="I20" s="11">
        <f t="shared" si="37"/>
        <v>1.0756358324147004</v>
      </c>
      <c r="J20" s="11">
        <f t="shared" ref="J20:K20" si="38">J16/J13</f>
        <v>1.0588441277753371</v>
      </c>
      <c r="K20" s="11">
        <f t="shared" si="38"/>
        <v>0.97920449499681217</v>
      </c>
      <c r="L20" s="11">
        <f t="shared" ref="L20:M20" si="39">L16/L13</f>
        <v>1.2129381794193399</v>
      </c>
      <c r="M20" s="11">
        <f t="shared" si="39"/>
        <v>1.3181613567653629</v>
      </c>
      <c r="N20" s="11">
        <f t="shared" ref="N20:O20" si="40">N16/N13</f>
        <v>1.212869712016873</v>
      </c>
      <c r="O20" s="11">
        <f t="shared" si="40"/>
        <v>1.204357357167934</v>
      </c>
      <c r="P20" s="11">
        <f t="shared" ref="P20:Q20" si="41">P16/P13</f>
        <v>1.1463750244248461</v>
      </c>
      <c r="Q20" s="11">
        <f t="shared" si="41"/>
        <v>1.6616830653675156</v>
      </c>
      <c r="R20" s="34"/>
    </row>
    <row r="21" spans="2:19" ht="18" customHeight="1" x14ac:dyDescent="0.2">
      <c r="B21" s="89" t="s">
        <v>9</v>
      </c>
      <c r="C21" s="90"/>
      <c r="D21" s="91" t="s">
        <v>8</v>
      </c>
      <c r="E21" s="12">
        <f>E17/E14</f>
        <v>0.94567910543587663</v>
      </c>
      <c r="F21" s="12">
        <f t="shared" ref="F21" si="42">F17/F14</f>
        <v>0.88922978860873636</v>
      </c>
      <c r="G21" s="12">
        <f t="shared" ref="G21:I21" si="43">G17/G14</f>
        <v>1.3298430900096287</v>
      </c>
      <c r="H21" s="12">
        <f t="shared" si="43"/>
        <v>0.89859894822916009</v>
      </c>
      <c r="I21" s="12">
        <f t="shared" si="43"/>
        <v>0.94523632648738687</v>
      </c>
      <c r="J21" s="12">
        <f t="shared" ref="J21:K21" si="44">J17/J14</f>
        <v>1.1397860346157496</v>
      </c>
      <c r="K21" s="12">
        <f t="shared" si="44"/>
        <v>0.90941069592066814</v>
      </c>
      <c r="L21" s="12">
        <f t="shared" ref="L21:M21" si="45">L17/L14</f>
        <v>1.0502448089184175</v>
      </c>
      <c r="M21" s="12">
        <f t="shared" si="45"/>
        <v>1.0351278975043228</v>
      </c>
      <c r="N21" s="12">
        <f t="shared" ref="N21:O21" si="46">N17/N14</f>
        <v>0.95366845209888229</v>
      </c>
      <c r="O21" s="12">
        <f t="shared" si="46"/>
        <v>0.90867083033394946</v>
      </c>
      <c r="P21" s="12">
        <f t="shared" ref="P21:Q21" si="47">P17/P14</f>
        <v>0.93022269068905516</v>
      </c>
      <c r="Q21" s="12">
        <f t="shared" si="47"/>
        <v>1.5436300524218454</v>
      </c>
      <c r="R21" s="34"/>
    </row>
    <row r="22" spans="2:19" ht="15.95" customHeight="1" x14ac:dyDescent="0.2">
      <c r="B22" s="92"/>
      <c r="C22" s="92"/>
      <c r="D22" s="9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34"/>
    </row>
    <row r="23" spans="2:19" ht="15.95" customHeight="1" x14ac:dyDescent="0.2">
      <c r="B23" s="133" t="s">
        <v>40</v>
      </c>
      <c r="C23" s="135" t="s">
        <v>108</v>
      </c>
      <c r="D23" s="81" t="s">
        <v>4</v>
      </c>
      <c r="E23" s="7">
        <v>5102.2380000000003</v>
      </c>
      <c r="F23" s="7">
        <v>6212.0119999999997</v>
      </c>
      <c r="G23" s="7">
        <v>4829.2510000000002</v>
      </c>
      <c r="H23" s="7">
        <v>4502.6769999999997</v>
      </c>
      <c r="I23" s="7">
        <v>5500.33</v>
      </c>
      <c r="J23" s="7">
        <v>5928.0720000000001</v>
      </c>
      <c r="K23" s="7">
        <v>7061.75</v>
      </c>
      <c r="L23" s="7">
        <v>8425.3289999999997</v>
      </c>
      <c r="M23" s="7">
        <v>9942.152</v>
      </c>
      <c r="N23" s="7">
        <v>11154.994000000001</v>
      </c>
      <c r="O23" s="7">
        <v>6396.1989999999996</v>
      </c>
      <c r="P23" s="7">
        <v>8552.6280000000006</v>
      </c>
      <c r="Q23" s="7">
        <v>10202.606</v>
      </c>
      <c r="R23" s="34"/>
    </row>
    <row r="24" spans="2:19" ht="15.95" customHeight="1" x14ac:dyDescent="0.2">
      <c r="B24" s="134"/>
      <c r="C24" s="135"/>
      <c r="D24" s="82" t="s">
        <v>5</v>
      </c>
      <c r="E24" s="7">
        <v>10795.16</v>
      </c>
      <c r="F24" s="7">
        <v>13228.246999999999</v>
      </c>
      <c r="G24" s="7">
        <v>7783.3280000000004</v>
      </c>
      <c r="H24" s="7">
        <v>8666.65</v>
      </c>
      <c r="I24" s="7">
        <v>10113.755999999999</v>
      </c>
      <c r="J24" s="7">
        <v>9953.57</v>
      </c>
      <c r="K24" s="7">
        <v>10185.353999999999</v>
      </c>
      <c r="L24" s="7">
        <v>10109.728999999999</v>
      </c>
      <c r="M24" s="7">
        <v>10546.075000000001</v>
      </c>
      <c r="N24" s="7">
        <v>11454.438</v>
      </c>
      <c r="O24" s="7">
        <v>7496.567</v>
      </c>
      <c r="P24" s="7">
        <v>9200.9140000000007</v>
      </c>
      <c r="Q24" s="7">
        <v>9124.4349999999995</v>
      </c>
      <c r="R24" s="34"/>
    </row>
    <row r="25" spans="2:19" ht="15.95" customHeight="1" x14ac:dyDescent="0.2">
      <c r="B25" s="134"/>
      <c r="C25" s="135"/>
      <c r="D25" s="83" t="s">
        <v>6</v>
      </c>
      <c r="E25" s="9">
        <f>E24-E23</f>
        <v>5692.9219999999996</v>
      </c>
      <c r="F25" s="9">
        <f t="shared" ref="F25" si="48">F24-F23</f>
        <v>7016.2349999999997</v>
      </c>
      <c r="G25" s="9">
        <f t="shared" ref="G25:I25" si="49">G24-G23</f>
        <v>2954.0770000000002</v>
      </c>
      <c r="H25" s="9">
        <f t="shared" si="49"/>
        <v>4163.973</v>
      </c>
      <c r="I25" s="9">
        <f t="shared" si="49"/>
        <v>4613.4259999999995</v>
      </c>
      <c r="J25" s="9">
        <f t="shared" ref="J25:K25" si="50">J24-J23</f>
        <v>4025.4979999999996</v>
      </c>
      <c r="K25" s="9">
        <f t="shared" si="50"/>
        <v>3123.6039999999994</v>
      </c>
      <c r="L25" s="9">
        <f t="shared" ref="L25:M25" si="51">L24-L23</f>
        <v>1684.3999999999996</v>
      </c>
      <c r="M25" s="9">
        <f t="shared" si="51"/>
        <v>603.92300000000068</v>
      </c>
      <c r="N25" s="9">
        <f t="shared" ref="N25:O25" si="52">N24-N23</f>
        <v>299.44399999999951</v>
      </c>
      <c r="O25" s="9">
        <f t="shared" si="52"/>
        <v>1100.3680000000004</v>
      </c>
      <c r="P25" s="9">
        <f t="shared" ref="P25:Q25" si="53">P24-P23</f>
        <v>648.28600000000006</v>
      </c>
      <c r="Q25" s="9">
        <f t="shared" si="53"/>
        <v>-1078.1710000000003</v>
      </c>
      <c r="R25" s="34"/>
    </row>
    <row r="26" spans="2:19" ht="15.95" customHeight="1" x14ac:dyDescent="0.2">
      <c r="B26" s="134"/>
      <c r="C26" s="133" t="s">
        <v>107</v>
      </c>
      <c r="D26" s="81" t="s">
        <v>4</v>
      </c>
      <c r="E26" s="7">
        <v>9963.3449999999993</v>
      </c>
      <c r="F26" s="7">
        <v>10564.545</v>
      </c>
      <c r="G26" s="7">
        <v>10116.808000000001</v>
      </c>
      <c r="H26" s="7">
        <v>9772.9050000000007</v>
      </c>
      <c r="I26" s="7">
        <v>9871.6149999999998</v>
      </c>
      <c r="J26" s="7">
        <v>11126.746999999999</v>
      </c>
      <c r="K26" s="7">
        <v>11990</v>
      </c>
      <c r="L26" s="7">
        <v>16259.947</v>
      </c>
      <c r="M26" s="7">
        <v>19430.258999999998</v>
      </c>
      <c r="N26" s="7">
        <v>19840.84</v>
      </c>
      <c r="O26" s="7">
        <v>12533.284</v>
      </c>
      <c r="P26" s="7">
        <v>16512.823</v>
      </c>
      <c r="Q26" s="7">
        <v>27338.188999999998</v>
      </c>
      <c r="R26" s="34"/>
    </row>
    <row r="27" spans="2:19" ht="15.95" customHeight="1" x14ac:dyDescent="0.2">
      <c r="B27" s="134"/>
      <c r="C27" s="133"/>
      <c r="D27" s="82" t="s">
        <v>5</v>
      </c>
      <c r="E27" s="7">
        <v>13483.151</v>
      </c>
      <c r="F27" s="7">
        <v>15831.716</v>
      </c>
      <c r="G27" s="7">
        <v>13383.502</v>
      </c>
      <c r="H27" s="7">
        <v>13029.353999999999</v>
      </c>
      <c r="I27" s="7">
        <v>13583.834000000001</v>
      </c>
      <c r="J27" s="7">
        <v>13163.509</v>
      </c>
      <c r="K27" s="7">
        <v>12567.189</v>
      </c>
      <c r="L27" s="7">
        <v>14301.71</v>
      </c>
      <c r="M27" s="7">
        <v>15023.905000000001</v>
      </c>
      <c r="N27" s="7">
        <v>15005.597</v>
      </c>
      <c r="O27" s="7">
        <v>10184.501</v>
      </c>
      <c r="P27" s="7">
        <v>12300.679</v>
      </c>
      <c r="Q27" s="7">
        <v>19223.142</v>
      </c>
      <c r="R27" s="34"/>
    </row>
    <row r="28" spans="2:19" ht="15.95" customHeight="1" x14ac:dyDescent="0.2">
      <c r="B28" s="134"/>
      <c r="C28" s="133"/>
      <c r="D28" s="93" t="s">
        <v>6</v>
      </c>
      <c r="E28" s="10">
        <f>E27-E26</f>
        <v>3519.8060000000005</v>
      </c>
      <c r="F28" s="10">
        <f t="shared" ref="F28" si="54">F27-F26</f>
        <v>5267.1710000000003</v>
      </c>
      <c r="G28" s="10">
        <f t="shared" ref="G28:I28" si="55">G27-G26</f>
        <v>3266.6939999999995</v>
      </c>
      <c r="H28" s="10">
        <f t="shared" si="55"/>
        <v>3256.4489999999987</v>
      </c>
      <c r="I28" s="10">
        <f t="shared" si="55"/>
        <v>3712.219000000001</v>
      </c>
      <c r="J28" s="10">
        <f t="shared" ref="J28:K28" si="56">J27-J26</f>
        <v>2036.7620000000006</v>
      </c>
      <c r="K28" s="10">
        <f t="shared" si="56"/>
        <v>577.18900000000031</v>
      </c>
      <c r="L28" s="10">
        <f t="shared" ref="L28:M28" si="57">L27-L26</f>
        <v>-1958.237000000001</v>
      </c>
      <c r="M28" s="10">
        <f t="shared" si="57"/>
        <v>-4406.3539999999975</v>
      </c>
      <c r="N28" s="10">
        <f t="shared" ref="N28:O28" si="58">N27-N26</f>
        <v>-4835.2430000000004</v>
      </c>
      <c r="O28" s="10">
        <f t="shared" si="58"/>
        <v>-2348.7829999999994</v>
      </c>
      <c r="P28" s="10">
        <f t="shared" ref="P28:Q28" si="59">P27-P26</f>
        <v>-4212.1440000000002</v>
      </c>
      <c r="Q28" s="10">
        <f t="shared" si="59"/>
        <v>-8115.0469999999987</v>
      </c>
      <c r="R28"/>
    </row>
    <row r="29" spans="2:19" ht="8.1" customHeight="1" x14ac:dyDescent="0.2">
      <c r="B29" s="95"/>
      <c r="C29" s="96"/>
      <c r="D29" s="96"/>
      <c r="R29"/>
    </row>
    <row r="30" spans="2:19" ht="18" customHeight="1" x14ac:dyDescent="0.2">
      <c r="B30" s="86" t="s">
        <v>7</v>
      </c>
      <c r="C30" s="87"/>
      <c r="D30" s="88" t="s">
        <v>8</v>
      </c>
      <c r="E30" s="11">
        <f>E26/E23</f>
        <v>1.9527401504986632</v>
      </c>
      <c r="F30" s="11">
        <f t="shared" ref="F30" si="60">F26/F23</f>
        <v>1.7006639716729459</v>
      </c>
      <c r="G30" s="11">
        <f t="shared" ref="G30:I30" si="61">G26/G23</f>
        <v>2.0949020873009085</v>
      </c>
      <c r="H30" s="11">
        <f t="shared" si="61"/>
        <v>2.1704654808683816</v>
      </c>
      <c r="I30" s="11">
        <f t="shared" si="61"/>
        <v>1.7947314070246694</v>
      </c>
      <c r="J30" s="11">
        <f t="shared" ref="J30:K30" si="62">J26/J23</f>
        <v>1.8769588156149248</v>
      </c>
      <c r="K30" s="11">
        <f t="shared" si="62"/>
        <v>1.6978794208234502</v>
      </c>
      <c r="L30" s="11">
        <f t="shared" ref="L30:M30" si="63">L26/L23</f>
        <v>1.9298886725966429</v>
      </c>
      <c r="M30" s="11">
        <f t="shared" si="63"/>
        <v>1.9543313157956144</v>
      </c>
      <c r="N30" s="11">
        <f t="shared" ref="N30:O30" si="64">N26/N23</f>
        <v>1.7786508894581206</v>
      </c>
      <c r="O30" s="11">
        <f t="shared" si="64"/>
        <v>1.959489377988396</v>
      </c>
      <c r="P30" s="11">
        <f t="shared" ref="P30:Q30" si="65">P26/P23</f>
        <v>1.9307308817827689</v>
      </c>
      <c r="Q30" s="11">
        <f t="shared" si="65"/>
        <v>2.6795300141944125</v>
      </c>
      <c r="R30"/>
    </row>
    <row r="31" spans="2:19" ht="18" customHeight="1" x14ac:dyDescent="0.2">
      <c r="B31" s="89" t="s">
        <v>9</v>
      </c>
      <c r="C31" s="90"/>
      <c r="D31" s="91" t="s">
        <v>8</v>
      </c>
      <c r="E31" s="12">
        <f>E27/E24</f>
        <v>1.2489996442850315</v>
      </c>
      <c r="F31" s="12">
        <f t="shared" ref="F31" si="66">F27/F24</f>
        <v>1.1968113386452492</v>
      </c>
      <c r="G31" s="12">
        <f t="shared" ref="G31:I31" si="67">G27/G24</f>
        <v>1.7195089298562261</v>
      </c>
      <c r="H31" s="12">
        <f t="shared" si="67"/>
        <v>1.5033898911344059</v>
      </c>
      <c r="I31" s="12">
        <f t="shared" si="67"/>
        <v>1.3431047772953986</v>
      </c>
      <c r="J31" s="12">
        <f t="shared" ref="J31:K31" si="68">J27/J24</f>
        <v>1.3224912267658739</v>
      </c>
      <c r="K31" s="12">
        <f t="shared" si="68"/>
        <v>1.2338490149679628</v>
      </c>
      <c r="L31" s="12">
        <f t="shared" ref="L31:M31" si="69">L27/L24</f>
        <v>1.4146482066927808</v>
      </c>
      <c r="M31" s="12">
        <f t="shared" si="69"/>
        <v>1.4245968286779678</v>
      </c>
      <c r="N31" s="12">
        <f t="shared" ref="N31:O31" si="70">N27/N24</f>
        <v>1.3100247257875071</v>
      </c>
      <c r="O31" s="12">
        <f t="shared" si="70"/>
        <v>1.3585553227230545</v>
      </c>
      <c r="P31" s="12">
        <f t="shared" ref="P31:Q31" si="71">P27/P24</f>
        <v>1.3368975082258132</v>
      </c>
      <c r="Q31" s="12">
        <f t="shared" si="71"/>
        <v>2.1067761455914806</v>
      </c>
    </row>
    <row r="32" spans="2:19" ht="15" customHeight="1" x14ac:dyDescent="0.2">
      <c r="B32" s="49"/>
    </row>
    <row r="34" spans="16:16" x14ac:dyDescent="0.2">
      <c r="P34" s="14" t="s">
        <v>12</v>
      </c>
    </row>
  </sheetData>
  <sheetProtection selectLockedCells="1" selectUnlockedCells="1"/>
  <sortState ref="R4:U9">
    <sortCondition ref="S4:S9"/>
  </sortState>
  <mergeCells count="9">
    <mergeCell ref="B23:B28"/>
    <mergeCell ref="C23:C25"/>
    <mergeCell ref="C26:C28"/>
    <mergeCell ref="B3:B8"/>
    <mergeCell ref="C3:C5"/>
    <mergeCell ref="C6:C8"/>
    <mergeCell ref="B13:B18"/>
    <mergeCell ref="C13:C15"/>
    <mergeCell ref="C16:C18"/>
  </mergeCells>
  <phoneticPr fontId="9" type="noConversion"/>
  <hyperlinks>
    <hyperlink ref="P34" location="ÍNDICE!A1" display="Voltar ao índice"/>
  </hyperlinks>
  <pageMargins left="0.23622047244094491" right="3.937007874015748E-2" top="0.98425196850393704" bottom="0.98425196850393704" header="0.51181102362204722" footer="0.51181102362204722"/>
  <pageSetup paperSize="9" scale="60" firstPageNumber="0" orientation="landscape" r:id="rId1"/>
  <headerFooter alignWithMargins="0"/>
  <ignoredErrors>
    <ignoredError sqref="F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1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13.5703125" style="2" customWidth="1"/>
    <col min="3" max="3" width="14.42578125" style="2" customWidth="1"/>
    <col min="4" max="4" width="10.140625" style="2" customWidth="1"/>
    <col min="5" max="17" width="12.7109375" style="2" customWidth="1"/>
    <col min="18" max="23" width="10.7109375" style="2" customWidth="1"/>
    <col min="24" max="16384" width="9.140625" style="2"/>
  </cols>
  <sheetData>
    <row r="1" spans="2:27" ht="29.85" customHeight="1" x14ac:dyDescent="0.2">
      <c r="B1" s="3" t="s">
        <v>57</v>
      </c>
      <c r="K1" s="14"/>
    </row>
    <row r="2" spans="2:27" ht="21.75" customHeight="1" x14ac:dyDescent="0.2">
      <c r="B2" s="4" t="s">
        <v>1</v>
      </c>
      <c r="C2" s="4" t="s">
        <v>2</v>
      </c>
      <c r="D2" s="5" t="s">
        <v>3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>
        <v>2022</v>
      </c>
    </row>
    <row r="3" spans="2:27" ht="18" customHeight="1" x14ac:dyDescent="0.2">
      <c r="B3" s="134" t="s">
        <v>39</v>
      </c>
      <c r="C3" s="135" t="s">
        <v>106</v>
      </c>
      <c r="D3" s="81" t="s">
        <v>63</v>
      </c>
      <c r="E3" s="8">
        <v>2007.808</v>
      </c>
      <c r="F3" s="8">
        <v>2585.7759999999998</v>
      </c>
      <c r="G3" s="8">
        <v>2294.029</v>
      </c>
      <c r="H3" s="8">
        <v>3057.357</v>
      </c>
      <c r="I3" s="8">
        <v>2324.2730000000001</v>
      </c>
      <c r="J3" s="8">
        <v>2070.5590000000002</v>
      </c>
      <c r="K3" s="8">
        <v>2371.1689999999999</v>
      </c>
      <c r="L3" s="8">
        <v>1568.8309999999999</v>
      </c>
      <c r="M3" s="8">
        <v>1405.3119999999999</v>
      </c>
      <c r="N3" s="8">
        <v>2581.085</v>
      </c>
      <c r="O3" s="8">
        <v>2776.8679999999999</v>
      </c>
      <c r="P3" s="8">
        <v>2576.38</v>
      </c>
      <c r="Q3" s="8">
        <v>3026.415</v>
      </c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2:27" ht="18" customHeight="1" x14ac:dyDescent="0.2">
      <c r="B4" s="134"/>
      <c r="C4" s="135"/>
      <c r="D4" s="82" t="s">
        <v>10</v>
      </c>
      <c r="E4" s="8">
        <v>371.83100000000002</v>
      </c>
      <c r="F4" s="8">
        <v>67.965999999999994</v>
      </c>
      <c r="G4" s="8">
        <v>50.768000000000001</v>
      </c>
      <c r="H4" s="8">
        <v>1070.9970000000001</v>
      </c>
      <c r="I4" s="8">
        <v>2367.1089999999999</v>
      </c>
      <c r="J4" s="8">
        <v>3321.768</v>
      </c>
      <c r="K4" s="8">
        <v>2885.9589999999998</v>
      </c>
      <c r="L4" s="8">
        <v>4600.9660000000003</v>
      </c>
      <c r="M4" s="8">
        <v>3258.7939999999999</v>
      </c>
      <c r="N4" s="8">
        <v>4930.6840000000002</v>
      </c>
      <c r="O4" s="8">
        <v>5449.7879999999996</v>
      </c>
      <c r="P4" s="8">
        <v>5204.2709999999997</v>
      </c>
      <c r="Q4" s="8">
        <v>3870.7890000000002</v>
      </c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2:27" ht="18" customHeight="1" x14ac:dyDescent="0.2">
      <c r="B5" s="134"/>
      <c r="C5" s="135"/>
      <c r="D5" s="83" t="s">
        <v>11</v>
      </c>
      <c r="E5" s="9">
        <f>SUM(E3:E4)</f>
        <v>2379.6390000000001</v>
      </c>
      <c r="F5" s="9">
        <f t="shared" ref="F5" si="0">SUM(F3:F4)</f>
        <v>2653.7419999999997</v>
      </c>
      <c r="G5" s="9">
        <f t="shared" ref="G5:H5" si="1">SUM(G3:G4)</f>
        <v>2344.797</v>
      </c>
      <c r="H5" s="9">
        <f t="shared" si="1"/>
        <v>4128.3540000000003</v>
      </c>
      <c r="I5" s="9">
        <f t="shared" ref="I5:J5" si="2">SUM(I3:I4)</f>
        <v>4691.3819999999996</v>
      </c>
      <c r="J5" s="9">
        <f t="shared" si="2"/>
        <v>5392.3270000000002</v>
      </c>
      <c r="K5" s="9">
        <f t="shared" ref="K5:L5" si="3">SUM(K3:K4)</f>
        <v>5257.1279999999997</v>
      </c>
      <c r="L5" s="9">
        <f t="shared" si="3"/>
        <v>6169.7970000000005</v>
      </c>
      <c r="M5" s="9">
        <f t="shared" ref="M5:N5" si="4">SUM(M3:M4)</f>
        <v>4664.1059999999998</v>
      </c>
      <c r="N5" s="9">
        <f t="shared" si="4"/>
        <v>7511.7690000000002</v>
      </c>
      <c r="O5" s="9">
        <f t="shared" ref="O5:P5" si="5">SUM(O3:O4)</f>
        <v>8226.655999999999</v>
      </c>
      <c r="P5" s="9">
        <f t="shared" si="5"/>
        <v>7780.6509999999998</v>
      </c>
      <c r="Q5" s="9">
        <f t="shared" ref="Q5" si="6">SUM(Q3:Q4)</f>
        <v>6897.2039999999997</v>
      </c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2:27" ht="18" customHeight="1" x14ac:dyDescent="0.2">
      <c r="B6" s="134"/>
      <c r="C6" s="133" t="s">
        <v>107</v>
      </c>
      <c r="D6" s="81" t="s">
        <v>63</v>
      </c>
      <c r="E6" s="8">
        <v>7215.683</v>
      </c>
      <c r="F6" s="8">
        <v>7849.3</v>
      </c>
      <c r="G6" s="8">
        <v>9292.8940000000002</v>
      </c>
      <c r="H6" s="8">
        <v>13199.831</v>
      </c>
      <c r="I6" s="8">
        <v>9840.3289999999997</v>
      </c>
      <c r="J6" s="8">
        <v>8771.3449999999993</v>
      </c>
      <c r="K6" s="8">
        <v>7445.884</v>
      </c>
      <c r="L6" s="8">
        <v>5390.7839999999997</v>
      </c>
      <c r="M6" s="8">
        <v>6111.817</v>
      </c>
      <c r="N6" s="8">
        <v>9014.223</v>
      </c>
      <c r="O6" s="8">
        <v>9676.3369999999995</v>
      </c>
      <c r="P6" s="8">
        <v>10481.213</v>
      </c>
      <c r="Q6" s="8">
        <v>13966.137000000001</v>
      </c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2:27" ht="18" customHeight="1" x14ac:dyDescent="0.2">
      <c r="B7" s="134"/>
      <c r="C7" s="133"/>
      <c r="D7" s="82" t="s">
        <v>10</v>
      </c>
      <c r="E7" s="8">
        <v>1067.4100000000001</v>
      </c>
      <c r="F7" s="8">
        <v>200.45</v>
      </c>
      <c r="G7" s="8">
        <v>197.244</v>
      </c>
      <c r="H7" s="8">
        <v>4991.9430000000002</v>
      </c>
      <c r="I7" s="8">
        <v>10407.495999999999</v>
      </c>
      <c r="J7" s="8">
        <v>13486.248</v>
      </c>
      <c r="K7" s="8">
        <v>8615.9050000000007</v>
      </c>
      <c r="L7" s="8">
        <v>16524.34</v>
      </c>
      <c r="M7" s="8">
        <v>10510.804</v>
      </c>
      <c r="N7" s="8">
        <v>17143.11</v>
      </c>
      <c r="O7" s="8">
        <v>17057.415000000001</v>
      </c>
      <c r="P7" s="8">
        <v>20623.384999999998</v>
      </c>
      <c r="Q7" s="8">
        <v>16677.060000000001</v>
      </c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2:27" ht="18" customHeight="1" x14ac:dyDescent="0.2">
      <c r="B8" s="134"/>
      <c r="C8" s="133"/>
      <c r="D8" s="93" t="s">
        <v>11</v>
      </c>
      <c r="E8" s="10">
        <f>SUM(E6:E7)</f>
        <v>8283.0930000000008</v>
      </c>
      <c r="F8" s="10">
        <f t="shared" ref="F8" si="7">SUM(F6:F7)</f>
        <v>8049.75</v>
      </c>
      <c r="G8" s="10">
        <f t="shared" ref="G8:H8" si="8">SUM(G6:G7)</f>
        <v>9490.1380000000008</v>
      </c>
      <c r="H8" s="10">
        <f t="shared" si="8"/>
        <v>18191.774000000001</v>
      </c>
      <c r="I8" s="10">
        <f t="shared" ref="I8:J8" si="9">SUM(I6:I7)</f>
        <v>20247.824999999997</v>
      </c>
      <c r="J8" s="10">
        <f t="shared" si="9"/>
        <v>22257.593000000001</v>
      </c>
      <c r="K8" s="10">
        <f t="shared" ref="K8:L8" si="10">SUM(K6:K7)</f>
        <v>16061.789000000001</v>
      </c>
      <c r="L8" s="10">
        <f t="shared" si="10"/>
        <v>21915.124</v>
      </c>
      <c r="M8" s="10">
        <f t="shared" ref="M8:N8" si="11">SUM(M6:M7)</f>
        <v>16622.620999999999</v>
      </c>
      <c r="N8" s="10">
        <f t="shared" si="11"/>
        <v>26157.332999999999</v>
      </c>
      <c r="O8" s="10">
        <f t="shared" ref="O8:P8" si="12">SUM(O6:O7)</f>
        <v>26733.752</v>
      </c>
      <c r="P8" s="10">
        <f t="shared" si="12"/>
        <v>31104.597999999998</v>
      </c>
      <c r="Q8" s="10">
        <f t="shared" ref="Q8" si="13">SUM(Q6:Q7)</f>
        <v>30643.197</v>
      </c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2:27" ht="18" customHeight="1" x14ac:dyDescent="0.2">
      <c r="B9" s="138" t="s">
        <v>41</v>
      </c>
      <c r="C9" s="135" t="s">
        <v>106</v>
      </c>
      <c r="D9" s="81" t="s">
        <v>63</v>
      </c>
      <c r="E9" s="8">
        <v>10613.589</v>
      </c>
      <c r="F9" s="8">
        <v>9392.7099999999991</v>
      </c>
      <c r="G9" s="8">
        <v>11016.587</v>
      </c>
      <c r="H9" s="8">
        <v>14988.607</v>
      </c>
      <c r="I9" s="8">
        <v>16277.481</v>
      </c>
      <c r="J9" s="8">
        <v>11522.084000000001</v>
      </c>
      <c r="K9" s="8">
        <v>14846.918</v>
      </c>
      <c r="L9" s="8">
        <v>13758.705</v>
      </c>
      <c r="M9" s="8">
        <v>14044.161</v>
      </c>
      <c r="N9" s="8">
        <v>13598.002</v>
      </c>
      <c r="O9" s="8">
        <v>11646.599</v>
      </c>
      <c r="P9" s="8">
        <v>13449.816999999999</v>
      </c>
      <c r="Q9" s="8">
        <v>13023.86</v>
      </c>
      <c r="S9" s="19"/>
      <c r="T9" s="19"/>
      <c r="U9" s="13"/>
      <c r="V9" s="19"/>
      <c r="W9" s="19"/>
    </row>
    <row r="10" spans="2:27" ht="18" customHeight="1" x14ac:dyDescent="0.2">
      <c r="B10" s="139"/>
      <c r="C10" s="135"/>
      <c r="D10" s="82" t="s">
        <v>10</v>
      </c>
      <c r="E10" s="8">
        <v>1083.549</v>
      </c>
      <c r="F10" s="8">
        <v>1639.5340000000001</v>
      </c>
      <c r="G10" s="8">
        <v>973.40800000000002</v>
      </c>
      <c r="H10" s="8">
        <v>871.69200000000001</v>
      </c>
      <c r="I10" s="8">
        <v>5525.64</v>
      </c>
      <c r="J10" s="8">
        <v>12692.674000000001</v>
      </c>
      <c r="K10" s="8">
        <v>7224.3190000000004</v>
      </c>
      <c r="L10" s="8">
        <v>5349.259</v>
      </c>
      <c r="M10" s="8">
        <v>4371.6009999999997</v>
      </c>
      <c r="N10" s="8">
        <v>3862.1959999999999</v>
      </c>
      <c r="O10" s="8">
        <v>5062.3890000000001</v>
      </c>
      <c r="P10" s="8">
        <v>6175.4309999999996</v>
      </c>
      <c r="Q10" s="8">
        <v>3345.27</v>
      </c>
      <c r="S10" s="19"/>
      <c r="T10" s="19"/>
      <c r="U10" s="13"/>
      <c r="V10" s="19"/>
      <c r="W10" s="19"/>
    </row>
    <row r="11" spans="2:27" ht="18" customHeight="1" x14ac:dyDescent="0.2">
      <c r="B11" s="139"/>
      <c r="C11" s="135"/>
      <c r="D11" s="83" t="s">
        <v>11</v>
      </c>
      <c r="E11" s="9">
        <f>SUM(E9:E10)</f>
        <v>11697.137999999999</v>
      </c>
      <c r="F11" s="9">
        <f t="shared" ref="F11" si="14">SUM(F9:F10)</f>
        <v>11032.243999999999</v>
      </c>
      <c r="G11" s="9">
        <f t="shared" ref="G11:H11" si="15">SUM(G9:G10)</f>
        <v>11989.994999999999</v>
      </c>
      <c r="H11" s="9">
        <f t="shared" si="15"/>
        <v>15860.298999999999</v>
      </c>
      <c r="I11" s="9">
        <f t="shared" ref="I11:J11" si="16">SUM(I9:I10)</f>
        <v>21803.120999999999</v>
      </c>
      <c r="J11" s="9">
        <f t="shared" si="16"/>
        <v>24214.758000000002</v>
      </c>
      <c r="K11" s="9">
        <f t="shared" ref="K11:L11" si="17">SUM(K9:K10)</f>
        <v>22071.237000000001</v>
      </c>
      <c r="L11" s="9">
        <f t="shared" si="17"/>
        <v>19107.964</v>
      </c>
      <c r="M11" s="9">
        <f t="shared" ref="M11:N11" si="18">SUM(M9:M10)</f>
        <v>18415.761999999999</v>
      </c>
      <c r="N11" s="9">
        <f t="shared" si="18"/>
        <v>17460.198</v>
      </c>
      <c r="O11" s="9">
        <f t="shared" ref="O11:P11" si="19">SUM(O9:O10)</f>
        <v>16708.988000000001</v>
      </c>
      <c r="P11" s="9">
        <f t="shared" si="19"/>
        <v>19625.248</v>
      </c>
      <c r="Q11" s="9">
        <f t="shared" ref="Q11" si="20">SUM(Q9:Q10)</f>
        <v>16369.130000000001</v>
      </c>
      <c r="U11" s="13"/>
      <c r="V11" s="19"/>
      <c r="W11" s="19"/>
    </row>
    <row r="12" spans="2:27" ht="18" customHeight="1" x14ac:dyDescent="0.2">
      <c r="B12" s="139"/>
      <c r="C12" s="133" t="s">
        <v>107</v>
      </c>
      <c r="D12" s="81" t="s">
        <v>63</v>
      </c>
      <c r="E12" s="8">
        <v>9965.1119999999992</v>
      </c>
      <c r="F12" s="8">
        <v>8150.6289999999999</v>
      </c>
      <c r="G12" s="8">
        <v>14696.819</v>
      </c>
      <c r="H12" s="8">
        <v>13348.8</v>
      </c>
      <c r="I12" s="8">
        <v>15000.348</v>
      </c>
      <c r="J12" s="8">
        <v>11731.179</v>
      </c>
      <c r="K12" s="8">
        <v>13222.23</v>
      </c>
      <c r="L12" s="8">
        <v>14062.704</v>
      </c>
      <c r="M12" s="8">
        <v>13726.413</v>
      </c>
      <c r="N12" s="8">
        <v>12285.545</v>
      </c>
      <c r="O12" s="8">
        <v>9693.473</v>
      </c>
      <c r="P12" s="8">
        <v>11680.018</v>
      </c>
      <c r="Q12" s="8">
        <v>19472.565999999999</v>
      </c>
      <c r="U12" s="13"/>
      <c r="V12" s="13"/>
    </row>
    <row r="13" spans="2:27" ht="18" customHeight="1" x14ac:dyDescent="0.2">
      <c r="B13" s="139"/>
      <c r="C13" s="133"/>
      <c r="D13" s="82" t="s">
        <v>10</v>
      </c>
      <c r="E13" s="8">
        <v>1096.627</v>
      </c>
      <c r="F13" s="8">
        <v>1659.5709999999999</v>
      </c>
      <c r="G13" s="8">
        <v>1247.9929999999999</v>
      </c>
      <c r="H13" s="8">
        <v>903.24800000000005</v>
      </c>
      <c r="I13" s="8">
        <v>5608.7539999999999</v>
      </c>
      <c r="J13" s="8">
        <v>15868.464</v>
      </c>
      <c r="K13" s="8">
        <v>6849.5889999999999</v>
      </c>
      <c r="L13" s="8">
        <v>6005.3360000000002</v>
      </c>
      <c r="M13" s="8">
        <v>5336.2560000000003</v>
      </c>
      <c r="N13" s="8">
        <v>4365.6949999999997</v>
      </c>
      <c r="O13" s="8">
        <v>5489.4970000000003</v>
      </c>
      <c r="P13" s="8">
        <v>6575.8329999999996</v>
      </c>
      <c r="Q13" s="8">
        <v>5795.3149999999996</v>
      </c>
      <c r="U13" s="13"/>
      <c r="V13" s="13"/>
    </row>
    <row r="14" spans="2:27" ht="18" customHeight="1" x14ac:dyDescent="0.2">
      <c r="B14" s="140"/>
      <c r="C14" s="133"/>
      <c r="D14" s="93" t="s">
        <v>11</v>
      </c>
      <c r="E14" s="10">
        <f>SUM(E12:E13)</f>
        <v>11061.739</v>
      </c>
      <c r="F14" s="10">
        <f t="shared" ref="F14" si="21">SUM(F12:F13)</f>
        <v>9810.2000000000007</v>
      </c>
      <c r="G14" s="10">
        <f t="shared" ref="G14:H14" si="22">SUM(G12:G13)</f>
        <v>15944.812</v>
      </c>
      <c r="H14" s="10">
        <f t="shared" si="22"/>
        <v>14252.047999999999</v>
      </c>
      <c r="I14" s="10">
        <f t="shared" ref="I14:J14" si="23">SUM(I12:I13)</f>
        <v>20609.101999999999</v>
      </c>
      <c r="J14" s="10">
        <f t="shared" si="23"/>
        <v>27599.643</v>
      </c>
      <c r="K14" s="10">
        <f t="shared" ref="K14:L14" si="24">SUM(K12:K13)</f>
        <v>20071.819</v>
      </c>
      <c r="L14" s="10">
        <f t="shared" si="24"/>
        <v>20068.04</v>
      </c>
      <c r="M14" s="10">
        <f t="shared" ref="M14:N14" si="25">SUM(M12:M13)</f>
        <v>19062.669000000002</v>
      </c>
      <c r="N14" s="10">
        <f t="shared" si="25"/>
        <v>16651.239999999998</v>
      </c>
      <c r="O14" s="10">
        <f t="shared" ref="O14:P14" si="26">SUM(O12:O13)</f>
        <v>15182.970000000001</v>
      </c>
      <c r="P14" s="10">
        <f t="shared" si="26"/>
        <v>18255.850999999999</v>
      </c>
      <c r="Q14" s="10">
        <f t="shared" ref="Q14" si="27">SUM(Q12:Q13)</f>
        <v>25267.880999999998</v>
      </c>
    </row>
    <row r="15" spans="2:27" ht="18" customHeight="1" x14ac:dyDescent="0.2">
      <c r="B15" s="134" t="s">
        <v>40</v>
      </c>
      <c r="C15" s="135" t="s">
        <v>106</v>
      </c>
      <c r="D15" s="81" t="s">
        <v>63</v>
      </c>
      <c r="E15" s="8">
        <v>10663.778</v>
      </c>
      <c r="F15" s="8">
        <v>13083.22</v>
      </c>
      <c r="G15" s="8">
        <v>7608.21</v>
      </c>
      <c r="H15" s="8">
        <v>8464.4230000000007</v>
      </c>
      <c r="I15" s="8">
        <v>9808.7579999999998</v>
      </c>
      <c r="J15" s="8">
        <v>9489.1589999999997</v>
      </c>
      <c r="K15" s="8">
        <v>9739.8169999999991</v>
      </c>
      <c r="L15" s="8">
        <v>9843.8690000000006</v>
      </c>
      <c r="M15" s="8">
        <v>10340.474</v>
      </c>
      <c r="N15" s="8">
        <v>11211.566999999999</v>
      </c>
      <c r="O15" s="8">
        <v>7350.04</v>
      </c>
      <c r="P15" s="8">
        <v>9045.0609999999997</v>
      </c>
      <c r="Q15" s="8">
        <v>8907.6710000000003</v>
      </c>
    </row>
    <row r="16" spans="2:27" ht="18" customHeight="1" x14ac:dyDescent="0.2">
      <c r="B16" s="134"/>
      <c r="C16" s="135"/>
      <c r="D16" s="82" t="s">
        <v>10</v>
      </c>
      <c r="E16" s="8">
        <v>131.38200000000001</v>
      </c>
      <c r="F16" s="8">
        <v>145.02699999999999</v>
      </c>
      <c r="G16" s="8">
        <v>175.11799999999999</v>
      </c>
      <c r="H16" s="8">
        <v>202.227</v>
      </c>
      <c r="I16" s="8">
        <v>304.99799999999999</v>
      </c>
      <c r="J16" s="8">
        <v>464.411</v>
      </c>
      <c r="K16" s="8">
        <v>445.53699999999998</v>
      </c>
      <c r="L16" s="8">
        <v>265.86</v>
      </c>
      <c r="M16" s="8">
        <v>205.601</v>
      </c>
      <c r="N16" s="8">
        <v>242.87100000000001</v>
      </c>
      <c r="O16" s="8">
        <v>146.52699999999999</v>
      </c>
      <c r="P16" s="8">
        <v>155.85300000000001</v>
      </c>
      <c r="Q16" s="8">
        <v>216.76400000000001</v>
      </c>
      <c r="R16" s="13"/>
    </row>
    <row r="17" spans="2:18" ht="18" customHeight="1" x14ac:dyDescent="0.2">
      <c r="B17" s="134"/>
      <c r="C17" s="135"/>
      <c r="D17" s="83" t="s">
        <v>11</v>
      </c>
      <c r="E17" s="9">
        <f>SUM(E15:E16)</f>
        <v>10795.16</v>
      </c>
      <c r="F17" s="9">
        <f t="shared" ref="F17" si="28">SUM(F15:F16)</f>
        <v>13228.246999999999</v>
      </c>
      <c r="G17" s="9">
        <f t="shared" ref="G17:H17" si="29">SUM(G15:G16)</f>
        <v>7783.3280000000004</v>
      </c>
      <c r="H17" s="9">
        <f t="shared" si="29"/>
        <v>8666.6500000000015</v>
      </c>
      <c r="I17" s="9">
        <f t="shared" ref="I17:J17" si="30">SUM(I15:I16)</f>
        <v>10113.755999999999</v>
      </c>
      <c r="J17" s="9">
        <f t="shared" si="30"/>
        <v>9953.57</v>
      </c>
      <c r="K17" s="9">
        <f t="shared" ref="K17:L17" si="31">SUM(K15:K16)</f>
        <v>10185.353999999999</v>
      </c>
      <c r="L17" s="9">
        <f t="shared" si="31"/>
        <v>10109.729000000001</v>
      </c>
      <c r="M17" s="9">
        <f t="shared" ref="M17:N17" si="32">SUM(M15:M16)</f>
        <v>10546.075000000001</v>
      </c>
      <c r="N17" s="9">
        <f t="shared" si="32"/>
        <v>11454.437999999998</v>
      </c>
      <c r="O17" s="9">
        <f t="shared" ref="O17:P17" si="33">SUM(O15:O16)</f>
        <v>7496.567</v>
      </c>
      <c r="P17" s="9">
        <f t="shared" si="33"/>
        <v>9200.9139999999989</v>
      </c>
      <c r="Q17" s="9">
        <f t="shared" ref="Q17" si="34">SUM(Q15:Q16)</f>
        <v>9124.4349999999995</v>
      </c>
      <c r="R17" s="13"/>
    </row>
    <row r="18" spans="2:18" ht="18" customHeight="1" x14ac:dyDescent="0.2">
      <c r="B18" s="134"/>
      <c r="C18" s="133" t="s">
        <v>107</v>
      </c>
      <c r="D18" s="81" t="s">
        <v>63</v>
      </c>
      <c r="E18" s="8">
        <v>13246.096</v>
      </c>
      <c r="F18" s="8">
        <v>15550.737999999999</v>
      </c>
      <c r="G18" s="8">
        <v>12957.994000000001</v>
      </c>
      <c r="H18" s="8">
        <v>12531.362999999999</v>
      </c>
      <c r="I18" s="8">
        <v>12930.552</v>
      </c>
      <c r="J18" s="8">
        <v>12244.856</v>
      </c>
      <c r="K18" s="8">
        <v>11586.405000000001</v>
      </c>
      <c r="L18" s="8">
        <v>13623.696</v>
      </c>
      <c r="M18" s="8">
        <v>14462.236000000001</v>
      </c>
      <c r="N18" s="8">
        <v>14371.177</v>
      </c>
      <c r="O18" s="8">
        <v>9811.7479999999996</v>
      </c>
      <c r="P18" s="8">
        <v>11871.306</v>
      </c>
      <c r="Q18" s="8">
        <v>18523.786</v>
      </c>
      <c r="R18" s="13"/>
    </row>
    <row r="19" spans="2:18" ht="18" customHeight="1" x14ac:dyDescent="0.2">
      <c r="B19" s="134"/>
      <c r="C19" s="133"/>
      <c r="D19" s="82" t="s">
        <v>10</v>
      </c>
      <c r="E19" s="8">
        <v>237.05500000000001</v>
      </c>
      <c r="F19" s="8">
        <v>280.97800000000001</v>
      </c>
      <c r="G19" s="8">
        <v>425.50799999999998</v>
      </c>
      <c r="H19" s="8">
        <v>497.99099999999999</v>
      </c>
      <c r="I19" s="8">
        <v>653.28200000000004</v>
      </c>
      <c r="J19" s="8">
        <v>918.65300000000002</v>
      </c>
      <c r="K19" s="8">
        <v>980.78399999999999</v>
      </c>
      <c r="L19" s="8">
        <v>678.01400000000001</v>
      </c>
      <c r="M19" s="8">
        <v>561.66899999999998</v>
      </c>
      <c r="N19" s="8">
        <v>634.41999999999996</v>
      </c>
      <c r="O19" s="8">
        <v>372.75299999999999</v>
      </c>
      <c r="P19" s="8">
        <v>429.37299999999999</v>
      </c>
      <c r="Q19" s="8">
        <v>699.35599999999999</v>
      </c>
    </row>
    <row r="20" spans="2:18" ht="18" customHeight="1" x14ac:dyDescent="0.2">
      <c r="B20" s="134"/>
      <c r="C20" s="133"/>
      <c r="D20" s="93" t="s">
        <v>11</v>
      </c>
      <c r="E20" s="10">
        <f>SUM(E18:E19)</f>
        <v>13483.151</v>
      </c>
      <c r="F20" s="10">
        <f t="shared" ref="F20" si="35">SUM(F18:F19)</f>
        <v>15831.715999999999</v>
      </c>
      <c r="G20" s="10">
        <f t="shared" ref="G20:H20" si="36">SUM(G18:G19)</f>
        <v>13383.502</v>
      </c>
      <c r="H20" s="10">
        <f t="shared" si="36"/>
        <v>13029.353999999999</v>
      </c>
      <c r="I20" s="10">
        <f t="shared" ref="I20:J20" si="37">SUM(I18:I19)</f>
        <v>13583.833999999999</v>
      </c>
      <c r="J20" s="10">
        <f t="shared" si="37"/>
        <v>13163.509</v>
      </c>
      <c r="K20" s="10">
        <f t="shared" ref="K20:L20" si="38">SUM(K18:K19)</f>
        <v>12567.189</v>
      </c>
      <c r="L20" s="10">
        <f t="shared" si="38"/>
        <v>14301.71</v>
      </c>
      <c r="M20" s="10">
        <f t="shared" ref="M20:N20" si="39">SUM(M18:M19)</f>
        <v>15023.905000000001</v>
      </c>
      <c r="N20" s="10">
        <f t="shared" si="39"/>
        <v>15005.597</v>
      </c>
      <c r="O20" s="10">
        <f t="shared" ref="O20:P20" si="40">SUM(O18:O19)</f>
        <v>10184.501</v>
      </c>
      <c r="P20" s="10">
        <f t="shared" si="40"/>
        <v>12300.679</v>
      </c>
      <c r="Q20" s="10">
        <f t="shared" ref="Q20" si="41">SUM(Q18:Q19)</f>
        <v>19223.142</v>
      </c>
    </row>
    <row r="21" spans="2:18" x14ac:dyDescent="0.2">
      <c r="B21" s="49"/>
    </row>
    <row r="22" spans="2:18" x14ac:dyDescent="0.2">
      <c r="E22" s="19"/>
      <c r="F22" s="19"/>
      <c r="G22" s="19"/>
      <c r="H22" s="19"/>
      <c r="I22" s="19"/>
      <c r="J22" s="19"/>
      <c r="K22" s="19"/>
      <c r="L22" s="19"/>
      <c r="M22" s="19"/>
      <c r="N22" s="19"/>
      <c r="P22" s="19"/>
    </row>
    <row r="23" spans="2:18" x14ac:dyDescent="0.2">
      <c r="E23" s="19"/>
      <c r="F23" s="19"/>
      <c r="G23" s="19"/>
      <c r="H23" s="19"/>
      <c r="I23" s="19"/>
      <c r="J23" s="19"/>
      <c r="K23" s="19"/>
      <c r="L23" s="19"/>
      <c r="M23" s="19"/>
      <c r="N23" s="19"/>
      <c r="P23" s="14" t="s">
        <v>12</v>
      </c>
    </row>
    <row r="47" spans="10:12" x14ac:dyDescent="0.2">
      <c r="J47" s="13"/>
      <c r="K47" s="13"/>
      <c r="L47" s="13"/>
    </row>
    <row r="48" spans="10:12" x14ac:dyDescent="0.2">
      <c r="J48" s="13"/>
      <c r="K48" s="13"/>
      <c r="L48" s="13"/>
    </row>
    <row r="49" spans="10:12" x14ac:dyDescent="0.2">
      <c r="J49" s="13"/>
      <c r="K49" s="13"/>
      <c r="L49" s="13"/>
    </row>
    <row r="50" spans="10:12" x14ac:dyDescent="0.2">
      <c r="J50" s="13"/>
      <c r="K50" s="13"/>
    </row>
    <row r="51" spans="10:12" x14ac:dyDescent="0.2">
      <c r="J51" s="13"/>
      <c r="K51" s="13"/>
    </row>
  </sheetData>
  <sheetProtection selectLockedCells="1" selectUnlockedCells="1"/>
  <mergeCells count="9">
    <mergeCell ref="B15:B20"/>
    <mergeCell ref="C15:C17"/>
    <mergeCell ref="C18:C20"/>
    <mergeCell ref="B3:B8"/>
    <mergeCell ref="C3:C5"/>
    <mergeCell ref="C6:C8"/>
    <mergeCell ref="B9:B14"/>
    <mergeCell ref="C9:C11"/>
    <mergeCell ref="C12:C14"/>
  </mergeCells>
  <phoneticPr fontId="9" type="noConversion"/>
  <hyperlinks>
    <hyperlink ref="P2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87" firstPageNumber="0" orientation="landscape" horizontalDpi="300" verticalDpi="300" r:id="rId1"/>
  <headerFooter alignWithMargins="0"/>
  <ignoredErrors>
    <ignoredError sqref="E5:G5 H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0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31.140625" style="2" customWidth="1"/>
    <col min="3" max="3" width="13.7109375" style="2" customWidth="1"/>
    <col min="4" max="4" width="13.28515625" style="2" customWidth="1"/>
    <col min="5" max="5" width="4.7109375" style="2" customWidth="1"/>
    <col min="6" max="6" width="27" style="2" customWidth="1"/>
    <col min="7" max="7" width="11.28515625" style="2" customWidth="1"/>
    <col min="8" max="8" width="12.140625" style="2" customWidth="1"/>
    <col min="9" max="9" width="4.7109375" style="2" customWidth="1"/>
    <col min="10" max="10" width="26.5703125" style="2" customWidth="1"/>
    <col min="11" max="11" width="10.5703125" style="2" bestFit="1" customWidth="1"/>
    <col min="12" max="12" width="10.85546875" style="2" bestFit="1" customWidth="1"/>
    <col min="13" max="13" width="9.140625" style="2"/>
    <col min="14" max="14" width="11.85546875" style="2" bestFit="1" customWidth="1"/>
    <col min="15" max="16384" width="9.140625" style="2"/>
  </cols>
  <sheetData>
    <row r="1" spans="2:21" ht="27.95" customHeight="1" x14ac:dyDescent="0.2">
      <c r="B1" s="59" t="s">
        <v>112</v>
      </c>
      <c r="L1" s="14"/>
    </row>
    <row r="2" spans="2:21" ht="20.100000000000001" customHeight="1" x14ac:dyDescent="0.2">
      <c r="B2" s="16" t="s">
        <v>64</v>
      </c>
      <c r="F2" s="28" t="s">
        <v>65</v>
      </c>
      <c r="J2" s="16" t="s">
        <v>66</v>
      </c>
    </row>
    <row r="3" spans="2:21" ht="30" customHeight="1" x14ac:dyDescent="0.2">
      <c r="B3" s="6"/>
      <c r="C3" s="17" t="s">
        <v>60</v>
      </c>
      <c r="D3" s="17" t="s">
        <v>13</v>
      </c>
      <c r="F3" s="6"/>
      <c r="G3" s="17" t="s">
        <v>60</v>
      </c>
      <c r="H3" s="17" t="s">
        <v>13</v>
      </c>
      <c r="J3" s="6"/>
      <c r="K3" s="17" t="s">
        <v>60</v>
      </c>
      <c r="L3" s="17" t="s">
        <v>13</v>
      </c>
    </row>
    <row r="4" spans="2:21" ht="15.95" customHeight="1" x14ac:dyDescent="0.2">
      <c r="B4" s="45" t="s">
        <v>82</v>
      </c>
      <c r="C4" s="8">
        <v>3458.8809999999999</v>
      </c>
      <c r="D4" s="8">
        <v>14597.273999999999</v>
      </c>
      <c r="F4" s="45" t="s">
        <v>14</v>
      </c>
      <c r="G4" s="8">
        <v>8547.4580000000005</v>
      </c>
      <c r="H4" s="8">
        <v>12303.597</v>
      </c>
      <c r="J4" s="45" t="s">
        <v>14</v>
      </c>
      <c r="K4" s="8">
        <v>8793.9240000000009</v>
      </c>
      <c r="L4" s="8">
        <v>18275.325000000001</v>
      </c>
    </row>
    <row r="5" spans="2:21" ht="15.95" customHeight="1" x14ac:dyDescent="0.2">
      <c r="B5" s="46" t="s">
        <v>14</v>
      </c>
      <c r="C5" s="18">
        <v>2475.0650000000001</v>
      </c>
      <c r="D5" s="18">
        <v>10893.61</v>
      </c>
      <c r="F5" s="46" t="s">
        <v>16</v>
      </c>
      <c r="G5" s="18">
        <v>3944.9450000000002</v>
      </c>
      <c r="H5" s="18">
        <v>6422.9870000000001</v>
      </c>
      <c r="J5" s="47" t="s">
        <v>69</v>
      </c>
      <c r="K5" s="18">
        <v>208.529</v>
      </c>
      <c r="L5" s="18">
        <v>615.08799999999997</v>
      </c>
      <c r="U5" s="13"/>
    </row>
    <row r="6" spans="2:21" ht="15.95" customHeight="1" x14ac:dyDescent="0.2">
      <c r="B6" s="45" t="s">
        <v>16</v>
      </c>
      <c r="C6" s="8">
        <v>262.19299999999998</v>
      </c>
      <c r="D6" s="8">
        <v>1719.076</v>
      </c>
      <c r="F6" s="45" t="s">
        <v>81</v>
      </c>
      <c r="G6" s="8">
        <v>1139.615</v>
      </c>
      <c r="H6" s="8">
        <v>1838.855</v>
      </c>
      <c r="J6" s="45" t="s">
        <v>77</v>
      </c>
      <c r="K6" s="8">
        <v>80.768000000000001</v>
      </c>
      <c r="L6" s="8">
        <v>160.66</v>
      </c>
    </row>
    <row r="7" spans="2:21" ht="15.95" customHeight="1" x14ac:dyDescent="0.2">
      <c r="B7" s="46" t="s">
        <v>116</v>
      </c>
      <c r="C7" s="18">
        <v>268.16000000000003</v>
      </c>
      <c r="D7" s="18">
        <v>1140.905</v>
      </c>
      <c r="F7" s="46" t="s">
        <v>85</v>
      </c>
      <c r="G7" s="18">
        <v>1018.502</v>
      </c>
      <c r="H7" s="18">
        <v>1661.5409999999999</v>
      </c>
      <c r="J7" s="46" t="s">
        <v>98</v>
      </c>
      <c r="K7" s="18">
        <v>8.0950000000000006</v>
      </c>
      <c r="L7" s="18">
        <v>83.513000000000005</v>
      </c>
      <c r="U7" s="13"/>
    </row>
    <row r="8" spans="2:21" ht="15.95" customHeight="1" x14ac:dyDescent="0.2">
      <c r="B8" s="45" t="s">
        <v>91</v>
      </c>
      <c r="C8" s="8">
        <v>205.52799999999999</v>
      </c>
      <c r="D8" s="8">
        <v>1089.1289999999999</v>
      </c>
      <c r="F8" s="45" t="s">
        <v>69</v>
      </c>
      <c r="G8" s="8">
        <v>269.73</v>
      </c>
      <c r="H8" s="8">
        <v>620.346</v>
      </c>
      <c r="J8" s="45" t="s">
        <v>91</v>
      </c>
      <c r="K8" s="8">
        <v>14.69</v>
      </c>
      <c r="L8" s="8">
        <v>45.125</v>
      </c>
      <c r="O8" s="50"/>
      <c r="P8" s="50"/>
      <c r="Q8" s="50"/>
      <c r="U8" s="13"/>
    </row>
    <row r="9" spans="2:21" ht="15.95" customHeight="1" x14ac:dyDescent="0.2">
      <c r="B9" s="46" t="s">
        <v>68</v>
      </c>
      <c r="C9" s="18">
        <v>77.825999999999993</v>
      </c>
      <c r="D9" s="18">
        <v>448.79</v>
      </c>
      <c r="F9" s="46" t="s">
        <v>119</v>
      </c>
      <c r="G9" s="18">
        <v>72.697000000000003</v>
      </c>
      <c r="H9" s="18">
        <v>504.90899999999999</v>
      </c>
      <c r="J9" s="46" t="s">
        <v>16</v>
      </c>
      <c r="K9" s="18">
        <v>10.135999999999999</v>
      </c>
      <c r="L9" s="18">
        <v>27.202000000000002</v>
      </c>
      <c r="O9" s="19"/>
      <c r="U9" s="13"/>
    </row>
    <row r="10" spans="2:21" ht="15.95" customHeight="1" x14ac:dyDescent="0.2">
      <c r="B10" s="45" t="s">
        <v>118</v>
      </c>
      <c r="C10" s="8">
        <v>3.617</v>
      </c>
      <c r="D10" s="8">
        <v>248.37799999999999</v>
      </c>
      <c r="F10" s="45" t="s">
        <v>99</v>
      </c>
      <c r="G10" s="8">
        <v>396.56</v>
      </c>
      <c r="H10" s="8">
        <v>498.476</v>
      </c>
      <c r="J10" s="45" t="s">
        <v>78</v>
      </c>
      <c r="K10" s="8">
        <v>7.2539999999999996</v>
      </c>
      <c r="L10" s="8">
        <v>12.837</v>
      </c>
      <c r="O10" s="50"/>
      <c r="P10" s="50"/>
      <c r="U10" s="13"/>
    </row>
    <row r="11" spans="2:21" ht="15.95" customHeight="1" x14ac:dyDescent="0.2">
      <c r="B11" s="46" t="s">
        <v>102</v>
      </c>
      <c r="C11" s="18">
        <v>59.003999999999998</v>
      </c>
      <c r="D11" s="18">
        <v>231.6</v>
      </c>
      <c r="F11" s="46" t="s">
        <v>15</v>
      </c>
      <c r="G11" s="18">
        <v>323.66800000000001</v>
      </c>
      <c r="H11" s="18">
        <v>395.22399999999999</v>
      </c>
      <c r="J11" s="46" t="s">
        <v>36</v>
      </c>
      <c r="K11" s="18">
        <v>0.72099999999999997</v>
      </c>
      <c r="L11" s="18">
        <v>1.825</v>
      </c>
      <c r="U11" s="13"/>
    </row>
    <row r="12" spans="2:21" ht="15.95" customHeight="1" x14ac:dyDescent="0.2">
      <c r="B12" s="45" t="s">
        <v>51</v>
      </c>
      <c r="C12" s="8">
        <f>C13-SUM(C4:C11)</f>
        <v>86.930000000000291</v>
      </c>
      <c r="D12" s="8">
        <f>D13-SUM(D4:D11)</f>
        <v>274.43500000000131</v>
      </c>
      <c r="F12" s="45" t="s">
        <v>51</v>
      </c>
      <c r="G12" s="8">
        <f>G13-SUM(G4:G11)</f>
        <v>655.95500000000357</v>
      </c>
      <c r="H12" s="8">
        <f>H13-SUM(H4:H11)</f>
        <v>1021.9459999999963</v>
      </c>
      <c r="J12" s="45" t="s">
        <v>51</v>
      </c>
      <c r="K12" s="37">
        <f>K13-SUM(K4:K11)</f>
        <v>0.3180000000011205</v>
      </c>
      <c r="L12" s="8">
        <f>L13-SUM(L4:L11)</f>
        <v>1.5670000000027358</v>
      </c>
      <c r="O12" s="19"/>
      <c r="U12" s="13"/>
    </row>
    <row r="13" spans="2:21" ht="20.100000000000001" customHeight="1" x14ac:dyDescent="0.2">
      <c r="B13" s="52" t="s">
        <v>18</v>
      </c>
      <c r="C13" s="54">
        <v>6897.2040000000006</v>
      </c>
      <c r="D13" s="54">
        <v>30643.197</v>
      </c>
      <c r="F13" s="52" t="s">
        <v>18</v>
      </c>
      <c r="G13" s="54">
        <v>16369.130000000003</v>
      </c>
      <c r="H13" s="54">
        <v>25267.880999999994</v>
      </c>
      <c r="J13" s="52" t="s">
        <v>18</v>
      </c>
      <c r="K13" s="54">
        <v>9124.4350000000031</v>
      </c>
      <c r="L13" s="54">
        <v>19223.142000000003</v>
      </c>
      <c r="P13" s="50"/>
      <c r="U13" s="13"/>
    </row>
    <row r="14" spans="2:21" ht="27.95" customHeight="1" x14ac:dyDescent="0.2">
      <c r="B14" s="51"/>
      <c r="C14" s="7"/>
      <c r="D14" s="7"/>
      <c r="F14" s="51"/>
      <c r="G14" s="7"/>
      <c r="H14" s="7"/>
      <c r="J14" s="51"/>
      <c r="K14" s="7"/>
      <c r="L14" s="7"/>
      <c r="N14" s="141"/>
      <c r="O14" s="141"/>
      <c r="P14" s="142"/>
      <c r="U14" s="13"/>
    </row>
    <row r="15" spans="2:21" ht="27.95" customHeight="1" x14ac:dyDescent="0.2">
      <c r="B15" s="59" t="s">
        <v>113</v>
      </c>
      <c r="K15" s="14" t="s">
        <v>12</v>
      </c>
      <c r="N15" s="141"/>
      <c r="O15" s="141"/>
      <c r="P15" s="142"/>
      <c r="U15" s="13"/>
    </row>
    <row r="16" spans="2:21" ht="20.100000000000001" customHeight="1" x14ac:dyDescent="0.2">
      <c r="B16" s="16" t="s">
        <v>64</v>
      </c>
      <c r="F16" s="28" t="s">
        <v>65</v>
      </c>
      <c r="J16" s="16" t="s">
        <v>66</v>
      </c>
      <c r="N16" s="141"/>
      <c r="O16" s="141"/>
      <c r="P16" s="142"/>
      <c r="U16" s="13"/>
    </row>
    <row r="17" spans="2:21" ht="30" customHeight="1" x14ac:dyDescent="0.2">
      <c r="B17" s="6"/>
      <c r="C17" s="17" t="s">
        <v>60</v>
      </c>
      <c r="D17" s="17" t="s">
        <v>13</v>
      </c>
      <c r="F17" s="6"/>
      <c r="G17" s="17" t="s">
        <v>60</v>
      </c>
      <c r="H17" s="17" t="s">
        <v>13</v>
      </c>
      <c r="J17" s="6"/>
      <c r="K17" s="17" t="s">
        <v>60</v>
      </c>
      <c r="L17" s="17" t="s">
        <v>13</v>
      </c>
      <c r="N17" s="141"/>
      <c r="O17" s="142"/>
      <c r="P17" s="141"/>
      <c r="U17" s="13"/>
    </row>
    <row r="18" spans="2:21" ht="15.95" customHeight="1" x14ac:dyDescent="0.2">
      <c r="B18" s="45" t="s">
        <v>14</v>
      </c>
      <c r="C18" s="8">
        <v>984.23599999999999</v>
      </c>
      <c r="D18" s="8">
        <v>2680.8359999999998</v>
      </c>
      <c r="F18" s="45" t="s">
        <v>14</v>
      </c>
      <c r="G18" s="8">
        <v>7448.317</v>
      </c>
      <c r="H18" s="8">
        <v>12237.460999999999</v>
      </c>
      <c r="J18" s="45" t="s">
        <v>14</v>
      </c>
      <c r="K18" s="8">
        <v>9339.4830000000002</v>
      </c>
      <c r="L18" s="8">
        <v>22935.079000000002</v>
      </c>
      <c r="O18" s="50"/>
      <c r="U18" s="13"/>
    </row>
    <row r="19" spans="2:21" ht="15.95" customHeight="1" x14ac:dyDescent="0.2">
      <c r="B19" s="46" t="s">
        <v>16</v>
      </c>
      <c r="C19" s="18">
        <v>123.568</v>
      </c>
      <c r="D19" s="18">
        <v>1469.316</v>
      </c>
      <c r="F19" s="46" t="s">
        <v>90</v>
      </c>
      <c r="G19" s="18">
        <v>83.98</v>
      </c>
      <c r="H19" s="18">
        <v>278.73700000000002</v>
      </c>
      <c r="J19" s="76" t="s">
        <v>15</v>
      </c>
      <c r="K19" s="18">
        <v>337.07400000000001</v>
      </c>
      <c r="L19" s="18">
        <v>1594.123</v>
      </c>
      <c r="O19" s="19"/>
      <c r="U19" s="13"/>
    </row>
    <row r="20" spans="2:21" ht="15.95" customHeight="1" x14ac:dyDescent="0.2">
      <c r="B20" s="45" t="s">
        <v>114</v>
      </c>
      <c r="C20" s="8">
        <v>104.38200000000001</v>
      </c>
      <c r="D20" s="8">
        <v>503.55900000000003</v>
      </c>
      <c r="F20" s="45" t="s">
        <v>17</v>
      </c>
      <c r="G20" s="143">
        <v>7.0000000000000001E-3</v>
      </c>
      <c r="H20" s="37">
        <v>0.104</v>
      </c>
      <c r="J20" s="48" t="s">
        <v>16</v>
      </c>
      <c r="K20" s="8">
        <v>209.49600000000001</v>
      </c>
      <c r="L20" s="8">
        <v>1224.4490000000001</v>
      </c>
      <c r="M20" s="19"/>
      <c r="U20" s="13"/>
    </row>
    <row r="21" spans="2:21" ht="15.95" customHeight="1" x14ac:dyDescent="0.2">
      <c r="B21" s="46" t="s">
        <v>117</v>
      </c>
      <c r="C21" s="18">
        <v>44.991999999999997</v>
      </c>
      <c r="D21" s="18">
        <v>207.52799999999999</v>
      </c>
      <c r="F21" s="46"/>
      <c r="G21" s="18"/>
      <c r="H21" s="18"/>
      <c r="J21" s="46" t="s">
        <v>67</v>
      </c>
      <c r="K21" s="18">
        <v>104.88800000000001</v>
      </c>
      <c r="L21" s="18">
        <v>675.94799999999998</v>
      </c>
      <c r="U21" s="13"/>
    </row>
    <row r="22" spans="2:21" ht="15.95" customHeight="1" x14ac:dyDescent="0.2">
      <c r="B22" s="45" t="s">
        <v>115</v>
      </c>
      <c r="C22" s="8">
        <v>8.0250000000000004</v>
      </c>
      <c r="D22" s="8">
        <v>128.68100000000001</v>
      </c>
      <c r="F22" s="45"/>
      <c r="G22" s="8"/>
      <c r="H22" s="8"/>
      <c r="J22" s="45" t="s">
        <v>103</v>
      </c>
      <c r="K22" s="8">
        <v>45.773000000000003</v>
      </c>
      <c r="L22" s="8">
        <v>346.10399999999998</v>
      </c>
      <c r="U22" s="13"/>
    </row>
    <row r="23" spans="2:21" ht="15.95" customHeight="1" x14ac:dyDescent="0.2">
      <c r="B23" s="46" t="s">
        <v>82</v>
      </c>
      <c r="C23" s="18">
        <v>19.8</v>
      </c>
      <c r="D23" s="18">
        <v>61.32</v>
      </c>
      <c r="F23" s="46"/>
      <c r="G23" s="58"/>
      <c r="H23" s="58"/>
      <c r="J23" s="46" t="s">
        <v>17</v>
      </c>
      <c r="K23" s="18">
        <v>92.126000000000005</v>
      </c>
      <c r="L23" s="18">
        <v>284.036</v>
      </c>
      <c r="U23" s="13"/>
    </row>
    <row r="24" spans="2:21" ht="15.95" customHeight="1" x14ac:dyDescent="0.2">
      <c r="B24" s="45" t="s">
        <v>15</v>
      </c>
      <c r="C24" s="8">
        <v>6.5579999999999998</v>
      </c>
      <c r="D24" s="8">
        <v>32.302</v>
      </c>
      <c r="F24" s="45"/>
      <c r="G24" s="8"/>
      <c r="H24" s="8"/>
      <c r="J24" s="45" t="s">
        <v>51</v>
      </c>
      <c r="K24" s="8">
        <f>K25-SUM(K18:K23)</f>
        <v>73.766000000001441</v>
      </c>
      <c r="L24" s="8">
        <f>L25-SUM(L18:L23)</f>
        <v>278.44999999999709</v>
      </c>
      <c r="U24" s="13"/>
    </row>
    <row r="25" spans="2:21" ht="20.100000000000001" customHeight="1" x14ac:dyDescent="0.2">
      <c r="B25" s="53" t="s">
        <v>18</v>
      </c>
      <c r="C25" s="55">
        <v>1291.5610000000001</v>
      </c>
      <c r="D25" s="55">
        <v>5083.5419999999995</v>
      </c>
      <c r="F25" s="52" t="s">
        <v>18</v>
      </c>
      <c r="G25" s="55">
        <v>7532.3039999999992</v>
      </c>
      <c r="H25" s="55">
        <v>12516.301999999998</v>
      </c>
      <c r="J25" s="52" t="s">
        <v>18</v>
      </c>
      <c r="K25" s="54">
        <v>10202.606000000002</v>
      </c>
      <c r="L25" s="54">
        <v>27338.188999999998</v>
      </c>
      <c r="U25" s="13"/>
    </row>
    <row r="26" spans="2:21" x14ac:dyDescent="0.2">
      <c r="G26" s="19"/>
      <c r="H26" s="19"/>
      <c r="I26" s="19"/>
      <c r="U26" s="13"/>
    </row>
    <row r="27" spans="2:21" x14ac:dyDescent="0.2">
      <c r="B27" s="13"/>
      <c r="C27" s="19"/>
      <c r="D27" s="19"/>
      <c r="G27" s="19"/>
      <c r="H27" s="19"/>
      <c r="I27" s="19"/>
      <c r="P27" s="50"/>
      <c r="U27" s="13"/>
    </row>
    <row r="28" spans="2:21" x14ac:dyDescent="0.2">
      <c r="B28" s="13"/>
      <c r="C28" s="19"/>
      <c r="D28" s="19"/>
      <c r="G28" s="19"/>
      <c r="H28" s="19"/>
      <c r="I28" s="19"/>
      <c r="K28" s="14" t="s">
        <v>12</v>
      </c>
      <c r="N28" s="50"/>
      <c r="U28" s="13"/>
    </row>
    <row r="29" spans="2:21" x14ac:dyDescent="0.2">
      <c r="B29" s="13"/>
      <c r="C29" s="19"/>
      <c r="D29" s="19"/>
      <c r="H29" s="19"/>
      <c r="I29" s="19"/>
      <c r="N29" s="50"/>
      <c r="U29" s="13"/>
    </row>
    <row r="30" spans="2:21" x14ac:dyDescent="0.2">
      <c r="C30" s="19"/>
      <c r="D30" s="19"/>
      <c r="I30" s="19"/>
      <c r="N30" s="50"/>
      <c r="O30" s="50"/>
      <c r="U30" s="13"/>
    </row>
    <row r="31" spans="2:21" x14ac:dyDescent="0.2">
      <c r="C31" s="19"/>
      <c r="D31" s="19"/>
      <c r="I31" s="19"/>
      <c r="J31" s="13"/>
      <c r="K31" s="13"/>
      <c r="N31" s="50"/>
      <c r="P31" s="50"/>
      <c r="U31" s="13"/>
    </row>
    <row r="32" spans="2:21" x14ac:dyDescent="0.2">
      <c r="C32" s="19"/>
      <c r="D32" s="19"/>
      <c r="I32" s="19"/>
      <c r="J32" s="13"/>
      <c r="K32" s="13"/>
      <c r="N32" s="50"/>
    </row>
    <row r="33" spans="3:21" x14ac:dyDescent="0.2">
      <c r="C33" s="19"/>
      <c r="D33" s="19"/>
      <c r="I33" s="19"/>
      <c r="J33" s="13"/>
      <c r="K33" s="13"/>
      <c r="N33" s="50"/>
      <c r="P33" s="50"/>
    </row>
    <row r="34" spans="3:21" x14ac:dyDescent="0.2">
      <c r="C34" s="19"/>
      <c r="D34" s="19"/>
      <c r="I34" s="19"/>
      <c r="J34" s="13"/>
      <c r="K34" s="13"/>
      <c r="N34" s="50"/>
      <c r="U34" s="13"/>
    </row>
    <row r="35" spans="3:21" x14ac:dyDescent="0.2">
      <c r="C35" s="19"/>
      <c r="D35" s="19"/>
      <c r="I35" s="19"/>
      <c r="J35" s="13"/>
      <c r="K35" s="13"/>
      <c r="O35" s="50"/>
      <c r="U35" s="13"/>
    </row>
    <row r="36" spans="3:21" x14ac:dyDescent="0.2">
      <c r="C36" s="19"/>
      <c r="D36" s="19"/>
      <c r="I36" s="19"/>
      <c r="J36" s="13"/>
      <c r="K36" s="13"/>
      <c r="P36" s="50"/>
      <c r="U36" s="13"/>
    </row>
    <row r="37" spans="3:21" x14ac:dyDescent="0.2">
      <c r="C37" s="19"/>
      <c r="D37" s="19"/>
      <c r="I37" s="19"/>
      <c r="J37" s="13"/>
      <c r="K37" s="13"/>
      <c r="U37" s="13"/>
    </row>
    <row r="38" spans="3:21" x14ac:dyDescent="0.2">
      <c r="I38" s="19"/>
      <c r="J38" s="13"/>
      <c r="K38" s="13"/>
      <c r="U38" s="13"/>
    </row>
    <row r="39" spans="3:21" x14ac:dyDescent="0.2">
      <c r="I39" s="19"/>
      <c r="J39" s="13"/>
      <c r="K39" s="13"/>
    </row>
    <row r="40" spans="3:21" x14ac:dyDescent="0.2">
      <c r="I40" s="19"/>
      <c r="J40" s="13"/>
      <c r="K40" s="13"/>
      <c r="S40" s="13"/>
      <c r="T40" s="13"/>
    </row>
    <row r="41" spans="3:21" x14ac:dyDescent="0.2">
      <c r="I41" s="19"/>
      <c r="J41" s="13"/>
      <c r="K41" s="13"/>
      <c r="S41" s="13"/>
      <c r="T41" s="13"/>
    </row>
    <row r="42" spans="3:21" x14ac:dyDescent="0.2">
      <c r="I42" s="19"/>
      <c r="J42" s="13"/>
      <c r="K42" s="13"/>
      <c r="S42" s="13"/>
      <c r="T42" s="13"/>
    </row>
    <row r="43" spans="3:21" x14ac:dyDescent="0.2">
      <c r="I43" s="19"/>
      <c r="J43" s="13"/>
      <c r="K43" s="13"/>
      <c r="S43" s="13"/>
      <c r="T43" s="13"/>
    </row>
    <row r="44" spans="3:21" x14ac:dyDescent="0.2">
      <c r="I44" s="19"/>
      <c r="J44" s="13"/>
      <c r="K44" s="13"/>
    </row>
    <row r="45" spans="3:21" x14ac:dyDescent="0.2">
      <c r="I45" s="19"/>
      <c r="J45" s="13"/>
      <c r="K45" s="13"/>
      <c r="L45" s="19"/>
    </row>
    <row r="46" spans="3:21" x14ac:dyDescent="0.2">
      <c r="I46" s="19"/>
      <c r="J46" s="13"/>
      <c r="K46" s="13"/>
    </row>
    <row r="47" spans="3:21" x14ac:dyDescent="0.2">
      <c r="I47" s="19"/>
      <c r="J47" s="13"/>
      <c r="K47" s="13"/>
    </row>
    <row r="48" spans="3:21" x14ac:dyDescent="0.2">
      <c r="I48" s="19"/>
      <c r="J48" s="13"/>
      <c r="K48" s="13"/>
    </row>
    <row r="49" spans="7:11" x14ac:dyDescent="0.2">
      <c r="I49" s="19"/>
      <c r="J49" s="13"/>
      <c r="K49" s="13"/>
    </row>
    <row r="50" spans="7:11" x14ac:dyDescent="0.2">
      <c r="G50" s="2">
        <f t="shared" ref="G50:H50" si="0">SUM(G30:G49)</f>
        <v>0</v>
      </c>
      <c r="H50" s="2">
        <f t="shared" si="0"/>
        <v>0</v>
      </c>
      <c r="I50" s="19"/>
      <c r="J50" s="13"/>
      <c r="K50" s="13"/>
    </row>
    <row r="51" spans="7:11" x14ac:dyDescent="0.2">
      <c r="I51" s="19"/>
      <c r="J51" s="13"/>
      <c r="K51" s="13"/>
    </row>
    <row r="52" spans="7:11" x14ac:dyDescent="0.2">
      <c r="I52" s="19"/>
      <c r="J52" s="13"/>
      <c r="K52" s="13"/>
    </row>
    <row r="53" spans="7:11" x14ac:dyDescent="0.2">
      <c r="I53" s="19"/>
      <c r="J53" s="13"/>
      <c r="K53" s="13"/>
    </row>
    <row r="54" spans="7:11" x14ac:dyDescent="0.2">
      <c r="G54" s="13"/>
      <c r="H54" s="13"/>
      <c r="I54" s="19"/>
      <c r="J54" s="13"/>
      <c r="K54" s="13"/>
    </row>
    <row r="55" spans="7:11" x14ac:dyDescent="0.2">
      <c r="G55" s="13"/>
      <c r="H55" s="13"/>
      <c r="I55" s="19"/>
      <c r="J55" s="13"/>
      <c r="K55" s="13"/>
    </row>
    <row r="56" spans="7:11" x14ac:dyDescent="0.2">
      <c r="G56" s="13"/>
      <c r="H56" s="13"/>
      <c r="I56" s="19"/>
      <c r="J56" s="13"/>
      <c r="K56" s="13"/>
    </row>
    <row r="57" spans="7:11" x14ac:dyDescent="0.2">
      <c r="G57" s="13"/>
      <c r="H57" s="13"/>
      <c r="I57" s="19"/>
      <c r="J57" s="13"/>
      <c r="K57" s="13"/>
    </row>
    <row r="58" spans="7:11" x14ac:dyDescent="0.2">
      <c r="G58" s="13"/>
      <c r="H58" s="13"/>
      <c r="I58" s="19"/>
      <c r="J58" s="13"/>
      <c r="K58" s="13"/>
    </row>
    <row r="59" spans="7:11" x14ac:dyDescent="0.2">
      <c r="G59" s="13"/>
      <c r="H59" s="13"/>
      <c r="I59" s="19"/>
      <c r="J59" s="19"/>
      <c r="K59" s="19"/>
    </row>
    <row r="60" spans="7:11" x14ac:dyDescent="0.2">
      <c r="G60" s="13"/>
      <c r="H60" s="13"/>
      <c r="I60" s="19"/>
    </row>
    <row r="61" spans="7:11" x14ac:dyDescent="0.2">
      <c r="G61" s="13"/>
      <c r="H61" s="13"/>
      <c r="I61" s="19"/>
    </row>
    <row r="62" spans="7:11" x14ac:dyDescent="0.2">
      <c r="G62" s="13"/>
      <c r="H62" s="13"/>
      <c r="I62" s="19"/>
    </row>
    <row r="63" spans="7:11" x14ac:dyDescent="0.2">
      <c r="G63" s="13"/>
      <c r="H63" s="13"/>
      <c r="I63" s="19"/>
    </row>
    <row r="64" spans="7:11" x14ac:dyDescent="0.2">
      <c r="G64" s="19"/>
      <c r="H64" s="19"/>
      <c r="I64" s="19"/>
    </row>
    <row r="65" spans="7:9" x14ac:dyDescent="0.2">
      <c r="G65" s="19"/>
      <c r="H65" s="19"/>
      <c r="I65" s="19"/>
    </row>
    <row r="66" spans="7:9" x14ac:dyDescent="0.2">
      <c r="G66" s="19"/>
      <c r="H66" s="19"/>
      <c r="I66" s="19"/>
    </row>
    <row r="67" spans="7:9" x14ac:dyDescent="0.2">
      <c r="G67" s="19"/>
      <c r="H67" s="19"/>
      <c r="I67" s="19"/>
    </row>
    <row r="68" spans="7:9" x14ac:dyDescent="0.2">
      <c r="G68" s="19"/>
      <c r="H68" s="19"/>
      <c r="I68" s="19"/>
    </row>
    <row r="69" spans="7:9" x14ac:dyDescent="0.2">
      <c r="G69" s="19"/>
      <c r="H69" s="19"/>
      <c r="I69" s="19"/>
    </row>
    <row r="70" spans="7:9" x14ac:dyDescent="0.2">
      <c r="G70" s="19"/>
      <c r="H70" s="19"/>
      <c r="I70" s="19"/>
    </row>
    <row r="71" spans="7:9" x14ac:dyDescent="0.2">
      <c r="G71" s="19"/>
      <c r="H71" s="19"/>
      <c r="I71" s="19"/>
    </row>
    <row r="72" spans="7:9" x14ac:dyDescent="0.2">
      <c r="G72" s="19"/>
      <c r="H72" s="19"/>
      <c r="I72" s="19"/>
    </row>
    <row r="73" spans="7:9" x14ac:dyDescent="0.2">
      <c r="G73" s="19"/>
      <c r="H73" s="19"/>
      <c r="I73" s="19"/>
    </row>
    <row r="74" spans="7:9" x14ac:dyDescent="0.2">
      <c r="G74" s="19"/>
      <c r="H74" s="19"/>
      <c r="I74" s="19"/>
    </row>
    <row r="75" spans="7:9" x14ac:dyDescent="0.2">
      <c r="G75" s="19"/>
      <c r="H75" s="19"/>
      <c r="I75" s="19"/>
    </row>
    <row r="76" spans="7:9" x14ac:dyDescent="0.2">
      <c r="G76" s="19"/>
      <c r="H76" s="19"/>
      <c r="I76" s="19"/>
    </row>
    <row r="77" spans="7:9" x14ac:dyDescent="0.2">
      <c r="G77" s="19"/>
      <c r="H77" s="19"/>
      <c r="I77" s="19"/>
    </row>
    <row r="78" spans="7:9" x14ac:dyDescent="0.2">
      <c r="G78" s="19"/>
      <c r="H78" s="19"/>
      <c r="I78" s="19"/>
    </row>
    <row r="79" spans="7:9" x14ac:dyDescent="0.2">
      <c r="G79" s="19"/>
      <c r="H79" s="19"/>
      <c r="I79" s="19"/>
    </row>
    <row r="80" spans="7:9" x14ac:dyDescent="0.2">
      <c r="G80" s="19"/>
      <c r="H80" s="19"/>
      <c r="I80" s="19"/>
    </row>
    <row r="81" spans="7:9" x14ac:dyDescent="0.2">
      <c r="G81" s="19"/>
      <c r="H81" s="19"/>
      <c r="I81" s="19"/>
    </row>
    <row r="82" spans="7:9" x14ac:dyDescent="0.2">
      <c r="G82" s="19"/>
      <c r="H82" s="19"/>
      <c r="I82" s="19"/>
    </row>
    <row r="83" spans="7:9" x14ac:dyDescent="0.2">
      <c r="G83" s="19"/>
      <c r="H83" s="19"/>
      <c r="I83" s="19"/>
    </row>
    <row r="84" spans="7:9" x14ac:dyDescent="0.2">
      <c r="G84" s="19"/>
      <c r="H84" s="19"/>
      <c r="I84" s="19"/>
    </row>
    <row r="85" spans="7:9" x14ac:dyDescent="0.2">
      <c r="G85" s="19"/>
      <c r="H85" s="19"/>
      <c r="I85" s="19"/>
    </row>
    <row r="86" spans="7:9" x14ac:dyDescent="0.2">
      <c r="G86" s="19"/>
      <c r="H86" s="19"/>
      <c r="I86" s="19"/>
    </row>
    <row r="87" spans="7:9" x14ac:dyDescent="0.2">
      <c r="G87" s="19"/>
      <c r="H87" s="19"/>
      <c r="I87" s="19"/>
    </row>
    <row r="88" spans="7:9" x14ac:dyDescent="0.2">
      <c r="G88" s="19"/>
      <c r="H88" s="19"/>
      <c r="I88" s="19"/>
    </row>
    <row r="89" spans="7:9" x14ac:dyDescent="0.2">
      <c r="G89" s="19"/>
      <c r="H89" s="19"/>
      <c r="I89" s="19"/>
    </row>
    <row r="90" spans="7:9" x14ac:dyDescent="0.2">
      <c r="G90" s="19"/>
      <c r="H90" s="19"/>
      <c r="I90" s="19"/>
    </row>
    <row r="91" spans="7:9" x14ac:dyDescent="0.2">
      <c r="G91" s="19"/>
      <c r="H91" s="19"/>
      <c r="I91" s="19"/>
    </row>
    <row r="92" spans="7:9" x14ac:dyDescent="0.2">
      <c r="G92" s="19"/>
      <c r="H92" s="19"/>
      <c r="I92" s="19"/>
    </row>
    <row r="93" spans="7:9" x14ac:dyDescent="0.2">
      <c r="G93" s="19"/>
      <c r="H93" s="19"/>
      <c r="I93" s="19"/>
    </row>
    <row r="94" spans="7:9" x14ac:dyDescent="0.2">
      <c r="G94" s="19"/>
      <c r="H94" s="19"/>
      <c r="I94" s="19"/>
    </row>
    <row r="95" spans="7:9" x14ac:dyDescent="0.2">
      <c r="G95" s="19"/>
      <c r="H95" s="19"/>
      <c r="I95" s="19"/>
    </row>
    <row r="96" spans="7:9" x14ac:dyDescent="0.2">
      <c r="G96" s="19"/>
      <c r="H96" s="19"/>
      <c r="I96" s="19"/>
    </row>
    <row r="97" spans="7:9" x14ac:dyDescent="0.2">
      <c r="G97" s="19"/>
      <c r="H97" s="19"/>
      <c r="I97" s="19"/>
    </row>
    <row r="98" spans="7:9" x14ac:dyDescent="0.2">
      <c r="G98" s="19"/>
      <c r="H98" s="19"/>
      <c r="I98" s="19"/>
    </row>
    <row r="99" spans="7:9" x14ac:dyDescent="0.2">
      <c r="G99" s="19"/>
      <c r="H99" s="19"/>
      <c r="I99" s="19"/>
    </row>
    <row r="100" spans="7:9" x14ac:dyDescent="0.2">
      <c r="G100" s="19"/>
      <c r="H100" s="19"/>
      <c r="I100" s="19"/>
    </row>
    <row r="101" spans="7:9" x14ac:dyDescent="0.2">
      <c r="G101" s="19"/>
      <c r="H101" s="19"/>
      <c r="I101" s="19"/>
    </row>
    <row r="102" spans="7:9" x14ac:dyDescent="0.2">
      <c r="G102" s="19"/>
      <c r="H102" s="19"/>
      <c r="I102" s="19"/>
    </row>
    <row r="103" spans="7:9" x14ac:dyDescent="0.2">
      <c r="G103" s="19"/>
      <c r="H103" s="19"/>
      <c r="I103" s="19"/>
    </row>
    <row r="104" spans="7:9" x14ac:dyDescent="0.2">
      <c r="G104" s="19"/>
      <c r="H104" s="19"/>
      <c r="I104" s="19"/>
    </row>
    <row r="105" spans="7:9" x14ac:dyDescent="0.2">
      <c r="G105" s="19"/>
      <c r="H105" s="19"/>
    </row>
    <row r="106" spans="7:9" x14ac:dyDescent="0.2">
      <c r="G106" s="19"/>
      <c r="H106" s="19"/>
    </row>
    <row r="107" spans="7:9" x14ac:dyDescent="0.2">
      <c r="G107" s="19"/>
      <c r="H107" s="19"/>
    </row>
    <row r="108" spans="7:9" x14ac:dyDescent="0.2">
      <c r="G108" s="19"/>
      <c r="H108" s="19"/>
    </row>
    <row r="109" spans="7:9" x14ac:dyDescent="0.2">
      <c r="G109" s="19"/>
      <c r="H109" s="19"/>
    </row>
    <row r="110" spans="7:9" x14ac:dyDescent="0.2">
      <c r="G110" s="19"/>
      <c r="H110" s="19"/>
    </row>
    <row r="111" spans="7:9" x14ac:dyDescent="0.2">
      <c r="G111" s="19"/>
      <c r="H111" s="19"/>
    </row>
    <row r="112" spans="7:9" x14ac:dyDescent="0.2">
      <c r="G112" s="19"/>
      <c r="H112" s="19"/>
    </row>
    <row r="113" spans="7:8" x14ac:dyDescent="0.2">
      <c r="G113" s="19"/>
      <c r="H113" s="19"/>
    </row>
    <row r="114" spans="7:8" x14ac:dyDescent="0.2">
      <c r="G114" s="19"/>
      <c r="H114" s="19"/>
    </row>
    <row r="115" spans="7:8" x14ac:dyDescent="0.2">
      <c r="G115" s="19"/>
      <c r="H115" s="19"/>
    </row>
    <row r="116" spans="7:8" x14ac:dyDescent="0.2">
      <c r="G116" s="19"/>
      <c r="H116" s="19"/>
    </row>
    <row r="117" spans="7:8" x14ac:dyDescent="0.2">
      <c r="G117" s="19"/>
      <c r="H117" s="19"/>
    </row>
    <row r="118" spans="7:8" x14ac:dyDescent="0.2">
      <c r="G118" s="19"/>
      <c r="H118" s="19"/>
    </row>
    <row r="119" spans="7:8" x14ac:dyDescent="0.2">
      <c r="G119" s="19"/>
      <c r="H119" s="19"/>
    </row>
    <row r="120" spans="7:8" x14ac:dyDescent="0.2">
      <c r="G120" s="19"/>
      <c r="H120" s="19"/>
    </row>
    <row r="121" spans="7:8" x14ac:dyDescent="0.2">
      <c r="G121" s="19"/>
      <c r="H121" s="19"/>
    </row>
    <row r="122" spans="7:8" x14ac:dyDescent="0.2">
      <c r="G122" s="19"/>
      <c r="H122" s="19"/>
    </row>
    <row r="123" spans="7:8" x14ac:dyDescent="0.2">
      <c r="G123" s="19"/>
      <c r="H123" s="19"/>
    </row>
    <row r="124" spans="7:8" x14ac:dyDescent="0.2">
      <c r="G124" s="19"/>
      <c r="H124" s="19"/>
    </row>
    <row r="125" spans="7:8" x14ac:dyDescent="0.2">
      <c r="G125" s="19"/>
      <c r="H125" s="19"/>
    </row>
    <row r="126" spans="7:8" x14ac:dyDescent="0.2">
      <c r="G126" s="19"/>
      <c r="H126" s="19"/>
    </row>
    <row r="127" spans="7:8" x14ac:dyDescent="0.2">
      <c r="G127" s="19"/>
      <c r="H127" s="19"/>
    </row>
    <row r="128" spans="7:8" x14ac:dyDescent="0.2">
      <c r="G128" s="19"/>
      <c r="H128" s="19"/>
    </row>
    <row r="129" spans="7:8" x14ac:dyDescent="0.2">
      <c r="G129" s="19"/>
      <c r="H129" s="19"/>
    </row>
    <row r="130" spans="7:8" x14ac:dyDescent="0.2">
      <c r="G130" s="19"/>
      <c r="H130" s="19"/>
    </row>
    <row r="131" spans="7:8" x14ac:dyDescent="0.2">
      <c r="G131" s="19"/>
      <c r="H131" s="19"/>
    </row>
    <row r="132" spans="7:8" x14ac:dyDescent="0.2">
      <c r="G132" s="19"/>
      <c r="H132" s="19"/>
    </row>
    <row r="133" spans="7:8" x14ac:dyDescent="0.2">
      <c r="G133" s="19"/>
      <c r="H133" s="19"/>
    </row>
    <row r="134" spans="7:8" x14ac:dyDescent="0.2">
      <c r="G134" s="19"/>
      <c r="H134" s="19"/>
    </row>
    <row r="135" spans="7:8" x14ac:dyDescent="0.2">
      <c r="G135" s="19"/>
      <c r="H135" s="19"/>
    </row>
    <row r="136" spans="7:8" x14ac:dyDescent="0.2">
      <c r="G136" s="19"/>
      <c r="H136" s="19"/>
    </row>
    <row r="137" spans="7:8" x14ac:dyDescent="0.2">
      <c r="G137" s="19"/>
      <c r="H137" s="19"/>
    </row>
    <row r="138" spans="7:8" x14ac:dyDescent="0.2">
      <c r="G138" s="19"/>
      <c r="H138" s="19"/>
    </row>
    <row r="139" spans="7:8" x14ac:dyDescent="0.2">
      <c r="G139" s="19"/>
      <c r="H139" s="19"/>
    </row>
    <row r="140" spans="7:8" x14ac:dyDescent="0.2">
      <c r="G140" s="19"/>
      <c r="H140" s="19"/>
    </row>
    <row r="141" spans="7:8" x14ac:dyDescent="0.2">
      <c r="G141" s="19"/>
      <c r="H141" s="19"/>
    </row>
    <row r="142" spans="7:8" x14ac:dyDescent="0.2">
      <c r="G142" s="19"/>
      <c r="H142" s="19"/>
    </row>
    <row r="143" spans="7:8" x14ac:dyDescent="0.2">
      <c r="G143" s="19"/>
      <c r="H143" s="19"/>
    </row>
    <row r="144" spans="7:8" x14ac:dyDescent="0.2">
      <c r="G144" s="19"/>
      <c r="H144" s="19"/>
    </row>
    <row r="145" spans="7:8" x14ac:dyDescent="0.2">
      <c r="G145" s="19"/>
      <c r="H145" s="19"/>
    </row>
    <row r="146" spans="7:8" x14ac:dyDescent="0.2">
      <c r="G146" s="19"/>
      <c r="H146" s="19"/>
    </row>
    <row r="147" spans="7:8" x14ac:dyDescent="0.2">
      <c r="G147" s="19"/>
      <c r="H147" s="19"/>
    </row>
    <row r="148" spans="7:8" x14ac:dyDescent="0.2">
      <c r="G148" s="19"/>
      <c r="H148" s="19"/>
    </row>
    <row r="149" spans="7:8" x14ac:dyDescent="0.2">
      <c r="G149" s="19"/>
      <c r="H149" s="19"/>
    </row>
    <row r="150" spans="7:8" x14ac:dyDescent="0.2">
      <c r="G150" s="19"/>
      <c r="H150" s="19"/>
    </row>
  </sheetData>
  <sheetProtection selectLockedCells="1" selectUnlockedCells="1"/>
  <sortState ref="O16:Q27">
    <sortCondition descending="1" ref="Q16:Q27"/>
  </sortState>
  <phoneticPr fontId="9" type="noConversion"/>
  <hyperlinks>
    <hyperlink ref="K28" location="ÍNDICE!A1" display="Voltar ao índice"/>
    <hyperlink ref="K15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86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95"/>
  <sheetViews>
    <sheetView showGridLines="0" zoomScale="90" zoomScaleNormal="90" workbookViewId="0"/>
  </sheetViews>
  <sheetFormatPr defaultRowHeight="12.75" x14ac:dyDescent="0.2"/>
  <cols>
    <col min="1" max="1" width="2.28515625" style="2" customWidth="1"/>
    <col min="2" max="2" width="49.5703125" style="2" customWidth="1"/>
    <col min="3" max="16" width="12.7109375" style="2" customWidth="1"/>
    <col min="17" max="17" width="10.7109375" style="2" customWidth="1"/>
    <col min="18" max="18" width="30.28515625" style="2" customWidth="1"/>
    <col min="19" max="19" width="10.140625" style="2" customWidth="1"/>
    <col min="20" max="20" width="10.7109375" style="2" customWidth="1"/>
    <col min="21" max="16384" width="9.140625" style="2"/>
  </cols>
  <sheetData>
    <row r="1" spans="2:20" ht="29.85" customHeight="1" x14ac:dyDescent="0.2">
      <c r="B1" s="16" t="s">
        <v>95</v>
      </c>
    </row>
    <row r="2" spans="2:20" ht="21.95" customHeight="1" x14ac:dyDescent="0.2">
      <c r="B2" s="63" t="s">
        <v>19</v>
      </c>
      <c r="C2" s="64" t="s">
        <v>2</v>
      </c>
      <c r="D2" s="26" t="s">
        <v>35</v>
      </c>
      <c r="E2" s="26">
        <v>2011</v>
      </c>
      <c r="F2" s="26" t="s">
        <v>62</v>
      </c>
      <c r="G2" s="26" t="s">
        <v>70</v>
      </c>
      <c r="H2" s="26" t="s">
        <v>79</v>
      </c>
      <c r="I2" s="26" t="s">
        <v>80</v>
      </c>
      <c r="J2" s="26" t="s">
        <v>83</v>
      </c>
      <c r="K2" s="26" t="s">
        <v>89</v>
      </c>
      <c r="L2" s="26" t="s">
        <v>96</v>
      </c>
      <c r="M2" s="26">
        <v>2019</v>
      </c>
      <c r="N2" s="26">
        <v>2020</v>
      </c>
      <c r="O2" s="26">
        <v>2021</v>
      </c>
      <c r="P2" s="26">
        <v>2022</v>
      </c>
    </row>
    <row r="3" spans="2:20" ht="21.95" customHeight="1" x14ac:dyDescent="0.2">
      <c r="B3" s="97" t="s">
        <v>94</v>
      </c>
      <c r="C3" s="98" t="s">
        <v>93</v>
      </c>
      <c r="D3" s="67">
        <v>5903</v>
      </c>
      <c r="E3" s="67">
        <v>5714</v>
      </c>
      <c r="F3" s="67">
        <v>5607</v>
      </c>
      <c r="G3" s="67">
        <v>6095</v>
      </c>
      <c r="H3" s="67">
        <v>6409</v>
      </c>
      <c r="I3" s="67">
        <v>7242</v>
      </c>
      <c r="J3" s="67">
        <v>6826</v>
      </c>
      <c r="K3" s="67">
        <v>7542</v>
      </c>
      <c r="L3" s="67">
        <v>7327</v>
      </c>
      <c r="M3" s="67">
        <v>7197</v>
      </c>
      <c r="N3" s="67">
        <v>7351</v>
      </c>
      <c r="O3" s="67">
        <v>7271</v>
      </c>
      <c r="P3" s="67">
        <v>7482</v>
      </c>
    </row>
    <row r="5" spans="2:20" ht="29.85" customHeight="1" x14ac:dyDescent="0.2">
      <c r="B5" s="16" t="s">
        <v>42</v>
      </c>
    </row>
    <row r="6" spans="2:20" ht="21.95" customHeight="1" x14ac:dyDescent="0.2">
      <c r="B6" s="63" t="s">
        <v>19</v>
      </c>
      <c r="C6" s="64" t="s">
        <v>2</v>
      </c>
      <c r="D6" s="26" t="s">
        <v>35</v>
      </c>
      <c r="E6" s="26">
        <v>2011</v>
      </c>
      <c r="F6" s="26" t="s">
        <v>62</v>
      </c>
      <c r="G6" s="26" t="s">
        <v>70</v>
      </c>
      <c r="H6" s="26" t="s">
        <v>79</v>
      </c>
      <c r="I6" s="26" t="s">
        <v>80</v>
      </c>
      <c r="J6" s="26" t="s">
        <v>83</v>
      </c>
      <c r="K6" s="26" t="s">
        <v>89</v>
      </c>
      <c r="L6" s="26" t="s">
        <v>96</v>
      </c>
      <c r="M6" s="26">
        <v>2019</v>
      </c>
      <c r="N6" s="26">
        <v>2020</v>
      </c>
      <c r="O6" s="26" t="s">
        <v>105</v>
      </c>
      <c r="P6" s="26" t="s">
        <v>104</v>
      </c>
    </row>
    <row r="7" spans="2:20" ht="21.95" customHeight="1" x14ac:dyDescent="0.2">
      <c r="B7" s="99" t="s">
        <v>71</v>
      </c>
      <c r="C7" s="100" t="s">
        <v>61</v>
      </c>
      <c r="D7" s="8">
        <v>22528</v>
      </c>
      <c r="E7" s="8">
        <v>20656</v>
      </c>
      <c r="F7" s="8">
        <v>20842</v>
      </c>
      <c r="G7" s="8">
        <v>20149</v>
      </c>
      <c r="H7" s="8">
        <v>21033</v>
      </c>
      <c r="I7" s="8">
        <v>22697</v>
      </c>
      <c r="J7" s="8">
        <v>22539</v>
      </c>
      <c r="K7" s="8">
        <v>22544</v>
      </c>
      <c r="L7" s="8">
        <v>22543</v>
      </c>
      <c r="M7" s="8">
        <v>22209</v>
      </c>
      <c r="N7" s="8">
        <v>20244</v>
      </c>
      <c r="O7" s="8">
        <v>20408</v>
      </c>
      <c r="P7" s="8">
        <v>21034</v>
      </c>
      <c r="S7" s="19"/>
      <c r="T7" s="19"/>
    </row>
    <row r="8" spans="2:20" ht="21.95" customHeight="1" x14ac:dyDescent="0.2">
      <c r="B8" s="101" t="s">
        <v>72</v>
      </c>
      <c r="C8" s="102" t="s">
        <v>61</v>
      </c>
      <c r="D8" s="7">
        <v>108595</v>
      </c>
      <c r="E8" s="7">
        <v>102159</v>
      </c>
      <c r="F8" s="7">
        <v>99640</v>
      </c>
      <c r="G8" s="7">
        <v>105303</v>
      </c>
      <c r="H8" s="7">
        <v>110825</v>
      </c>
      <c r="I8" s="7">
        <v>122140</v>
      </c>
      <c r="J8" s="7">
        <v>116767</v>
      </c>
      <c r="K8" s="7">
        <v>118666</v>
      </c>
      <c r="L8" s="7">
        <v>120247</v>
      </c>
      <c r="M8" s="7">
        <v>119390</v>
      </c>
      <c r="N8" s="7">
        <v>125990</v>
      </c>
      <c r="O8" s="7">
        <v>121541</v>
      </c>
      <c r="P8" s="7">
        <v>128686</v>
      </c>
      <c r="S8" s="19"/>
      <c r="T8" s="19"/>
    </row>
    <row r="9" spans="2:20" ht="21.95" customHeight="1" x14ac:dyDescent="0.2">
      <c r="B9" s="103" t="s">
        <v>73</v>
      </c>
      <c r="C9" s="104" t="s">
        <v>61</v>
      </c>
      <c r="D9" s="71">
        <f t="shared" ref="D9:H9" si="0">SUM(D7:D8)</f>
        <v>131123</v>
      </c>
      <c r="E9" s="71">
        <f t="shared" si="0"/>
        <v>122815</v>
      </c>
      <c r="F9" s="71">
        <f t="shared" si="0"/>
        <v>120482</v>
      </c>
      <c r="G9" s="71">
        <f t="shared" si="0"/>
        <v>125452</v>
      </c>
      <c r="H9" s="71">
        <f t="shared" si="0"/>
        <v>131858</v>
      </c>
      <c r="I9" s="71">
        <v>144837</v>
      </c>
      <c r="J9" s="71">
        <v>139306</v>
      </c>
      <c r="K9" s="71">
        <v>141210</v>
      </c>
      <c r="L9" s="71">
        <v>142790</v>
      </c>
      <c r="M9" s="71">
        <v>141599</v>
      </c>
      <c r="N9" s="71">
        <v>146234</v>
      </c>
      <c r="O9" s="71">
        <v>141949</v>
      </c>
      <c r="P9" s="71">
        <v>149720</v>
      </c>
      <c r="S9" s="19"/>
      <c r="T9" s="19"/>
    </row>
    <row r="10" spans="2:20" ht="21.95" customHeight="1" x14ac:dyDescent="0.2">
      <c r="B10" s="105" t="s">
        <v>97</v>
      </c>
      <c r="C10" s="106" t="s">
        <v>61</v>
      </c>
      <c r="D10" s="69">
        <v>131761</v>
      </c>
      <c r="E10" s="69">
        <v>123397</v>
      </c>
      <c r="F10" s="69">
        <v>121038</v>
      </c>
      <c r="G10" s="69">
        <v>126015</v>
      </c>
      <c r="H10" s="69">
        <v>132432</v>
      </c>
      <c r="I10" s="69">
        <v>145428</v>
      </c>
      <c r="J10" s="69">
        <v>139921</v>
      </c>
      <c r="K10" s="69">
        <v>141829</v>
      </c>
      <c r="L10" s="69">
        <v>143473</v>
      </c>
      <c r="M10" s="69">
        <v>142418</v>
      </c>
      <c r="N10" s="69">
        <v>146994</v>
      </c>
      <c r="O10" s="69">
        <v>142808</v>
      </c>
      <c r="P10" s="69">
        <v>150528</v>
      </c>
      <c r="S10" s="19"/>
      <c r="T10" s="19"/>
    </row>
    <row r="11" spans="2:20" ht="12" customHeight="1" x14ac:dyDescent="0.2">
      <c r="B11" s="107"/>
      <c r="C11" s="108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S11" s="19"/>
      <c r="T11" s="19"/>
    </row>
    <row r="12" spans="2:20" ht="21.95" customHeight="1" x14ac:dyDescent="0.2">
      <c r="B12" s="99" t="s">
        <v>74</v>
      </c>
      <c r="C12" s="100" t="s">
        <v>61</v>
      </c>
      <c r="D12" s="8">
        <v>22528</v>
      </c>
      <c r="E12" s="8">
        <v>20677</v>
      </c>
      <c r="F12" s="8">
        <v>20842</v>
      </c>
      <c r="G12" s="8">
        <v>20150</v>
      </c>
      <c r="H12" s="8">
        <v>21033</v>
      </c>
      <c r="I12" s="8">
        <v>22697</v>
      </c>
      <c r="J12" s="8">
        <v>22540</v>
      </c>
      <c r="K12" s="8">
        <v>22544</v>
      </c>
      <c r="L12" s="8">
        <v>22543</v>
      </c>
      <c r="M12" s="8">
        <v>22209</v>
      </c>
      <c r="N12" s="8">
        <v>20244</v>
      </c>
      <c r="O12" s="8">
        <v>20408</v>
      </c>
      <c r="P12" s="8">
        <v>21035</v>
      </c>
      <c r="S12" s="19"/>
      <c r="T12" s="19"/>
    </row>
    <row r="13" spans="2:20" ht="21.95" customHeight="1" x14ac:dyDescent="0.2">
      <c r="B13" s="101" t="s">
        <v>75</v>
      </c>
      <c r="C13" s="102" t="s">
        <v>61</v>
      </c>
      <c r="D13" s="7">
        <v>94303</v>
      </c>
      <c r="E13" s="7">
        <v>89349</v>
      </c>
      <c r="F13" s="7">
        <v>87180</v>
      </c>
      <c r="G13" s="7">
        <v>92134</v>
      </c>
      <c r="H13" s="7">
        <v>96808</v>
      </c>
      <c r="I13" s="7">
        <v>106706</v>
      </c>
      <c r="J13" s="7">
        <v>107058</v>
      </c>
      <c r="K13" s="7">
        <v>108796</v>
      </c>
      <c r="L13" s="7">
        <v>110656</v>
      </c>
      <c r="M13" s="7">
        <v>110546</v>
      </c>
      <c r="N13" s="7">
        <v>116874</v>
      </c>
      <c r="O13" s="7">
        <v>112596</v>
      </c>
      <c r="P13" s="7">
        <v>119647</v>
      </c>
      <c r="S13" s="19"/>
      <c r="T13" s="19"/>
    </row>
    <row r="14" spans="2:20" ht="21.95" customHeight="1" x14ac:dyDescent="0.2">
      <c r="B14" s="97" t="s">
        <v>76</v>
      </c>
      <c r="C14" s="109" t="s">
        <v>61</v>
      </c>
      <c r="D14" s="56">
        <f t="shared" ref="D14:N14" si="1">SUM(D12:D13)</f>
        <v>116831</v>
      </c>
      <c r="E14" s="56">
        <f t="shared" si="1"/>
        <v>110026</v>
      </c>
      <c r="F14" s="56">
        <f t="shared" si="1"/>
        <v>108022</v>
      </c>
      <c r="G14" s="56">
        <f t="shared" si="1"/>
        <v>112284</v>
      </c>
      <c r="H14" s="56">
        <f t="shared" si="1"/>
        <v>117841</v>
      </c>
      <c r="I14" s="56">
        <f t="shared" si="1"/>
        <v>129403</v>
      </c>
      <c r="J14" s="56">
        <f t="shared" si="1"/>
        <v>129598</v>
      </c>
      <c r="K14" s="56">
        <f t="shared" si="1"/>
        <v>131340</v>
      </c>
      <c r="L14" s="56">
        <f t="shared" si="1"/>
        <v>133199</v>
      </c>
      <c r="M14" s="56">
        <f t="shared" si="1"/>
        <v>132755</v>
      </c>
      <c r="N14" s="56">
        <f t="shared" si="1"/>
        <v>137118</v>
      </c>
      <c r="O14" s="56">
        <v>133679</v>
      </c>
      <c r="P14" s="56">
        <v>141309</v>
      </c>
      <c r="S14" s="19"/>
      <c r="T14" s="19"/>
    </row>
    <row r="15" spans="2:20" ht="12" customHeight="1" x14ac:dyDescent="0.2">
      <c r="B15" s="99"/>
      <c r="C15" s="10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S15" s="19"/>
      <c r="T15" s="19"/>
    </row>
    <row r="16" spans="2:20" ht="26.1" customHeight="1" x14ac:dyDescent="0.2">
      <c r="B16" s="110" t="s">
        <v>52</v>
      </c>
      <c r="C16" s="111" t="s">
        <v>61</v>
      </c>
      <c r="D16" s="36">
        <v>21937.356</v>
      </c>
      <c r="E16" s="36">
        <v>20601.638999999999</v>
      </c>
      <c r="F16" s="36">
        <v>15119.727999999999</v>
      </c>
      <c r="G16" s="36">
        <v>14200.226000000001</v>
      </c>
      <c r="H16" s="36">
        <v>17829.326000000001</v>
      </c>
      <c r="I16" s="36">
        <v>18169.544999999998</v>
      </c>
      <c r="J16" s="36">
        <v>19519.512999999999</v>
      </c>
      <c r="K16" s="36">
        <v>19519.512999999999</v>
      </c>
      <c r="L16" s="36">
        <v>19519.512999999999</v>
      </c>
      <c r="M16" s="68">
        <v>21884.521000000001</v>
      </c>
      <c r="N16" s="68">
        <v>16508.505000000001</v>
      </c>
      <c r="O16" s="68">
        <v>19480.277999999998</v>
      </c>
      <c r="P16" s="68">
        <v>19493.249</v>
      </c>
      <c r="S16" s="19"/>
      <c r="T16" s="19"/>
    </row>
    <row r="17" spans="2:15" ht="16.5" customHeight="1" x14ac:dyDescent="0.2">
      <c r="B17" s="65" t="s">
        <v>84</v>
      </c>
      <c r="C17" s="66"/>
    </row>
    <row r="18" spans="2:15" ht="19.7" customHeight="1" x14ac:dyDescent="0.2">
      <c r="B18" s="61" t="s">
        <v>101</v>
      </c>
    </row>
    <row r="19" spans="2:15" x14ac:dyDescent="0.2">
      <c r="O19" s="14" t="s">
        <v>12</v>
      </c>
    </row>
    <row r="23" spans="2:15" x14ac:dyDescent="0.2">
      <c r="J23" s="19"/>
      <c r="K23" s="19"/>
    </row>
    <row r="25" spans="2:15" x14ac:dyDescent="0.2">
      <c r="J25" s="19"/>
      <c r="K25" s="19"/>
      <c r="L25" s="19"/>
      <c r="M25" s="19"/>
    </row>
    <row r="39" spans="3:14" x14ac:dyDescent="0.2">
      <c r="D39" s="35"/>
      <c r="E39" s="35"/>
      <c r="F39" s="35"/>
      <c r="G39" s="35"/>
      <c r="H39" s="35"/>
      <c r="I39" s="35"/>
      <c r="J39" s="35"/>
    </row>
    <row r="40" spans="3:14" x14ac:dyDescent="0.2">
      <c r="D40" s="35"/>
      <c r="E40" s="35"/>
      <c r="F40" s="35"/>
      <c r="G40" s="35"/>
      <c r="H40" s="35"/>
      <c r="I40" s="35"/>
      <c r="J40" s="35"/>
      <c r="K40" s="35"/>
      <c r="L40" s="35"/>
    </row>
    <row r="41" spans="3:14" x14ac:dyDescent="0.2">
      <c r="D41" s="35"/>
      <c r="E41" s="35"/>
      <c r="F41" s="35"/>
      <c r="G41" s="35"/>
      <c r="H41" s="35"/>
      <c r="I41" s="35"/>
      <c r="J41" s="35"/>
    </row>
    <row r="42" spans="3:14" x14ac:dyDescent="0.2">
      <c r="C42" s="43"/>
      <c r="D42" s="35"/>
      <c r="E42" s="35"/>
      <c r="F42" s="35"/>
      <c r="G42" s="35"/>
      <c r="H42" s="35"/>
      <c r="I42" s="35"/>
      <c r="J42" s="35"/>
    </row>
    <row r="43" spans="3:14" x14ac:dyDescent="0.2">
      <c r="C43" s="13"/>
    </row>
    <row r="46" spans="3:14" x14ac:dyDescent="0.2">
      <c r="I46" s="13"/>
      <c r="J46" s="13"/>
      <c r="K46" s="13"/>
      <c r="L46" s="13"/>
      <c r="M46" s="13"/>
      <c r="N46" s="13"/>
    </row>
    <row r="61" spans="3:18" x14ac:dyDescent="0.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3:18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80" spans="2:4" x14ac:dyDescent="0.2">
      <c r="B80" s="2">
        <v>2003</v>
      </c>
      <c r="C80" s="2" t="s">
        <v>92</v>
      </c>
      <c r="D80" s="19">
        <v>5522</v>
      </c>
    </row>
    <row r="81" spans="2:4" x14ac:dyDescent="0.2">
      <c r="B81" s="2">
        <v>2004</v>
      </c>
      <c r="C81" s="2" t="s">
        <v>92</v>
      </c>
      <c r="D81" s="19">
        <v>5279</v>
      </c>
    </row>
    <row r="82" spans="2:4" x14ac:dyDescent="0.2">
      <c r="B82" s="2">
        <v>2005</v>
      </c>
      <c r="C82" s="2" t="s">
        <v>92</v>
      </c>
      <c r="D82" s="19">
        <v>6119</v>
      </c>
    </row>
    <row r="83" spans="2:4" x14ac:dyDescent="0.2">
      <c r="B83" s="2">
        <v>2006</v>
      </c>
      <c r="C83" s="2" t="s">
        <v>92</v>
      </c>
      <c r="D83" s="19">
        <v>6019</v>
      </c>
    </row>
    <row r="84" spans="2:4" x14ac:dyDescent="0.2">
      <c r="B84" s="2">
        <v>2007</v>
      </c>
      <c r="C84" s="2" t="s">
        <v>92</v>
      </c>
      <c r="D84" s="19">
        <v>6149</v>
      </c>
    </row>
    <row r="85" spans="2:4" x14ac:dyDescent="0.2">
      <c r="B85" s="2">
        <v>2008</v>
      </c>
      <c r="C85" s="2" t="s">
        <v>92</v>
      </c>
      <c r="D85" s="19">
        <v>5987</v>
      </c>
    </row>
    <row r="86" spans="2:4" x14ac:dyDescent="0.2">
      <c r="B86" s="2">
        <v>2009</v>
      </c>
      <c r="C86" s="2" t="s">
        <v>92</v>
      </c>
      <c r="D86" s="19">
        <v>6376</v>
      </c>
    </row>
    <row r="87" spans="2:4" x14ac:dyDescent="0.2">
      <c r="B87" s="2">
        <v>2010</v>
      </c>
      <c r="C87" s="2" t="s">
        <v>92</v>
      </c>
      <c r="D87" s="19">
        <v>5903</v>
      </c>
    </row>
    <row r="88" spans="2:4" x14ac:dyDescent="0.2">
      <c r="B88" s="2">
        <v>2011</v>
      </c>
      <c r="C88" s="2" t="s">
        <v>92</v>
      </c>
      <c r="D88" s="19">
        <v>5714</v>
      </c>
    </row>
    <row r="89" spans="2:4" x14ac:dyDescent="0.2">
      <c r="B89" s="2">
        <v>2012</v>
      </c>
      <c r="C89" s="2" t="s">
        <v>92</v>
      </c>
      <c r="D89" s="19">
        <v>5607</v>
      </c>
    </row>
    <row r="90" spans="2:4" x14ac:dyDescent="0.2">
      <c r="B90" s="2">
        <v>2013</v>
      </c>
      <c r="C90" s="2" t="s">
        <v>92</v>
      </c>
      <c r="D90" s="19">
        <v>6095</v>
      </c>
    </row>
    <row r="91" spans="2:4" x14ac:dyDescent="0.2">
      <c r="B91" s="2">
        <v>2014</v>
      </c>
      <c r="C91" s="2" t="s">
        <v>92</v>
      </c>
      <c r="D91" s="19">
        <v>6409</v>
      </c>
    </row>
    <row r="92" spans="2:4" x14ac:dyDescent="0.2">
      <c r="B92" s="2">
        <v>2015</v>
      </c>
      <c r="C92" s="2" t="s">
        <v>92</v>
      </c>
      <c r="D92" s="19">
        <v>7242</v>
      </c>
    </row>
    <row r="93" spans="2:4" x14ac:dyDescent="0.2">
      <c r="B93" s="2">
        <v>2016</v>
      </c>
      <c r="C93" s="2" t="s">
        <v>92</v>
      </c>
      <c r="D93" s="19">
        <v>6826</v>
      </c>
    </row>
    <row r="94" spans="2:4" x14ac:dyDescent="0.2">
      <c r="B94" s="2">
        <v>2017</v>
      </c>
      <c r="C94" s="2" t="s">
        <v>92</v>
      </c>
      <c r="D94" s="19">
        <v>7542</v>
      </c>
    </row>
    <row r="95" spans="2:4" x14ac:dyDescent="0.2">
      <c r="B95" s="2">
        <v>2018</v>
      </c>
      <c r="C95" s="2" t="s">
        <v>92</v>
      </c>
      <c r="D95" s="19">
        <v>7327</v>
      </c>
    </row>
  </sheetData>
  <sheetProtection selectLockedCells="1" selectUnlockedCells="1"/>
  <phoneticPr fontId="9" type="noConversion"/>
  <hyperlinks>
    <hyperlink ref="O19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1" firstPageNumber="0" orientation="landscape" r:id="rId1"/>
  <headerFooter alignWithMargins="0"/>
  <ignoredErrors>
    <ignoredError sqref="D6 F6:G6 H6:L6 D2:L2 O6" numberStoredAsText="1"/>
    <ignoredError sqref="D9:F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showGridLines="0" zoomScale="95" zoomScaleNormal="95" workbookViewId="0"/>
  </sheetViews>
  <sheetFormatPr defaultRowHeight="12.75" x14ac:dyDescent="0.2"/>
  <cols>
    <col min="1" max="1" width="2.140625" style="2" customWidth="1"/>
    <col min="2" max="2" width="32.28515625" style="2" customWidth="1"/>
    <col min="3" max="3" width="16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3" t="s">
        <v>43</v>
      </c>
    </row>
    <row r="2" spans="2:16" ht="24.75" customHeight="1" x14ac:dyDescent="0.2">
      <c r="B2" s="4" t="s">
        <v>19</v>
      </c>
      <c r="C2" s="5" t="s">
        <v>2</v>
      </c>
      <c r="D2" s="6">
        <v>2010</v>
      </c>
      <c r="E2" s="6">
        <v>2011</v>
      </c>
      <c r="F2" s="6">
        <v>2012</v>
      </c>
      <c r="G2" s="6">
        <v>2013</v>
      </c>
      <c r="H2" s="6">
        <v>2014</v>
      </c>
      <c r="I2" s="6">
        <v>2015</v>
      </c>
      <c r="J2" s="6">
        <v>2016</v>
      </c>
      <c r="K2" s="6">
        <v>2017</v>
      </c>
      <c r="L2" s="6">
        <v>2018</v>
      </c>
      <c r="M2" s="6">
        <v>2019</v>
      </c>
      <c r="N2" s="6">
        <v>2020</v>
      </c>
      <c r="O2" s="6">
        <v>2021</v>
      </c>
      <c r="P2" s="6" t="s">
        <v>104</v>
      </c>
    </row>
    <row r="3" spans="2:16" ht="21.95" customHeight="1" x14ac:dyDescent="0.2">
      <c r="B3" s="101" t="s">
        <v>44</v>
      </c>
      <c r="C3" s="100" t="s">
        <v>109</v>
      </c>
      <c r="D3" s="22">
        <v>131</v>
      </c>
      <c r="E3" s="22">
        <v>123</v>
      </c>
      <c r="F3" s="22">
        <v>121</v>
      </c>
      <c r="G3" s="22">
        <v>126</v>
      </c>
      <c r="H3" s="22">
        <v>132</v>
      </c>
      <c r="I3" s="22">
        <v>139</v>
      </c>
      <c r="J3" s="22">
        <v>140</v>
      </c>
      <c r="K3" s="22">
        <v>142</v>
      </c>
      <c r="L3" s="22">
        <v>143</v>
      </c>
      <c r="M3" s="22">
        <v>142</v>
      </c>
      <c r="N3" s="22">
        <v>147</v>
      </c>
      <c r="O3" s="22">
        <v>143</v>
      </c>
      <c r="P3" s="22">
        <v>151</v>
      </c>
    </row>
    <row r="4" spans="2:16" ht="21.95" customHeight="1" x14ac:dyDescent="0.2">
      <c r="B4" s="112" t="s">
        <v>45</v>
      </c>
      <c r="C4" s="113" t="s">
        <v>109</v>
      </c>
      <c r="D4" s="31">
        <v>16</v>
      </c>
      <c r="E4" s="31">
        <v>21</v>
      </c>
      <c r="F4" s="31">
        <v>18</v>
      </c>
      <c r="G4" s="31">
        <v>17</v>
      </c>
      <c r="H4" s="31">
        <v>18</v>
      </c>
      <c r="I4" s="31">
        <v>21</v>
      </c>
      <c r="J4" s="31">
        <v>20</v>
      </c>
      <c r="K4" s="31">
        <v>21</v>
      </c>
      <c r="L4" s="31">
        <v>24</v>
      </c>
      <c r="M4" s="31">
        <v>28</v>
      </c>
      <c r="N4" s="31">
        <v>19</v>
      </c>
      <c r="O4" s="31">
        <v>22</v>
      </c>
      <c r="P4" s="31">
        <v>26</v>
      </c>
    </row>
    <row r="5" spans="2:16" ht="21.95" customHeight="1" x14ac:dyDescent="0.2">
      <c r="B5" s="114" t="s">
        <v>5</v>
      </c>
      <c r="C5" s="102" t="s">
        <v>109</v>
      </c>
      <c r="D5" s="22">
        <v>16</v>
      </c>
      <c r="E5" s="22">
        <v>29</v>
      </c>
      <c r="F5" s="22">
        <v>22</v>
      </c>
      <c r="G5" s="22">
        <v>26</v>
      </c>
      <c r="H5" s="22">
        <v>35</v>
      </c>
      <c r="I5" s="22">
        <v>31</v>
      </c>
      <c r="J5" s="22">
        <v>36</v>
      </c>
      <c r="K5" s="22">
        <v>31</v>
      </c>
      <c r="L5" s="22">
        <v>26</v>
      </c>
      <c r="M5" s="22">
        <v>29</v>
      </c>
      <c r="N5" s="22">
        <v>29</v>
      </c>
      <c r="O5" s="22">
        <v>31</v>
      </c>
      <c r="P5" s="22">
        <v>29</v>
      </c>
    </row>
    <row r="6" spans="2:16" ht="21.95" customHeight="1" x14ac:dyDescent="0.2">
      <c r="B6" s="115" t="s">
        <v>49</v>
      </c>
      <c r="C6" s="113" t="s">
        <v>109</v>
      </c>
      <c r="D6" s="31">
        <v>131</v>
      </c>
      <c r="E6" s="31">
        <v>115</v>
      </c>
      <c r="F6" s="31">
        <v>117</v>
      </c>
      <c r="G6" s="31">
        <v>117</v>
      </c>
      <c r="H6" s="31">
        <v>115</v>
      </c>
      <c r="I6" s="31">
        <v>129</v>
      </c>
      <c r="J6" s="31">
        <v>124</v>
      </c>
      <c r="K6" s="31">
        <v>132</v>
      </c>
      <c r="L6" s="31">
        <v>141</v>
      </c>
      <c r="M6" s="31">
        <v>141</v>
      </c>
      <c r="N6" s="31">
        <v>137</v>
      </c>
      <c r="O6" s="31">
        <v>134</v>
      </c>
      <c r="P6" s="31">
        <v>148</v>
      </c>
    </row>
    <row r="7" spans="2:16" ht="21.95" customHeight="1" x14ac:dyDescent="0.2">
      <c r="B7" s="116" t="s">
        <v>46</v>
      </c>
      <c r="C7" s="102" t="s">
        <v>109</v>
      </c>
      <c r="D7" s="22">
        <v>23</v>
      </c>
      <c r="E7" s="22">
        <v>18</v>
      </c>
      <c r="F7" s="22">
        <v>19</v>
      </c>
      <c r="G7" s="22">
        <v>18</v>
      </c>
      <c r="H7" s="22">
        <v>18</v>
      </c>
      <c r="I7" s="22">
        <v>19</v>
      </c>
      <c r="J7" s="22">
        <v>19</v>
      </c>
      <c r="K7" s="22">
        <v>19</v>
      </c>
      <c r="L7" s="22">
        <v>19</v>
      </c>
      <c r="M7" s="22">
        <v>17</v>
      </c>
      <c r="N7" s="22">
        <v>13</v>
      </c>
      <c r="O7" s="22">
        <v>13</v>
      </c>
      <c r="P7" s="22">
        <v>16</v>
      </c>
    </row>
    <row r="8" spans="2:16" ht="21.95" customHeight="1" x14ac:dyDescent="0.2">
      <c r="B8" s="117" t="s">
        <v>20</v>
      </c>
      <c r="C8" s="113" t="s">
        <v>109</v>
      </c>
      <c r="D8" s="31">
        <v>99</v>
      </c>
      <c r="E8" s="31">
        <v>88</v>
      </c>
      <c r="F8" s="31">
        <v>89</v>
      </c>
      <c r="G8" s="31">
        <v>90</v>
      </c>
      <c r="H8" s="31">
        <v>88</v>
      </c>
      <c r="I8" s="31">
        <v>99</v>
      </c>
      <c r="J8" s="31">
        <v>96</v>
      </c>
      <c r="K8" s="31">
        <v>103</v>
      </c>
      <c r="L8" s="31">
        <v>111</v>
      </c>
      <c r="M8" s="31">
        <v>113</v>
      </c>
      <c r="N8" s="31">
        <v>113</v>
      </c>
      <c r="O8" s="31">
        <v>111</v>
      </c>
      <c r="P8" s="31">
        <v>119</v>
      </c>
    </row>
    <row r="9" spans="2:16" ht="21.95" customHeight="1" x14ac:dyDescent="0.2">
      <c r="B9" s="116" t="s">
        <v>21</v>
      </c>
      <c r="C9" s="102" t="s">
        <v>22</v>
      </c>
      <c r="D9" s="32">
        <v>9.4</v>
      </c>
      <c r="E9" s="32">
        <v>8.3000000000000007</v>
      </c>
      <c r="F9" s="32">
        <v>8.5</v>
      </c>
      <c r="G9" s="32">
        <v>8.6</v>
      </c>
      <c r="H9" s="32">
        <v>8.5</v>
      </c>
      <c r="I9" s="32">
        <v>9.6</v>
      </c>
      <c r="J9" s="32">
        <v>9.3000000000000007</v>
      </c>
      <c r="K9" s="32">
        <v>10</v>
      </c>
      <c r="L9" s="32">
        <v>10.8</v>
      </c>
      <c r="M9" s="32">
        <v>11</v>
      </c>
      <c r="N9" s="32">
        <v>10.9</v>
      </c>
      <c r="O9" s="32">
        <v>10.7</v>
      </c>
      <c r="P9" s="32">
        <v>11.4</v>
      </c>
    </row>
    <row r="10" spans="2:16" ht="21.95" customHeight="1" x14ac:dyDescent="0.2">
      <c r="B10" s="118" t="s">
        <v>23</v>
      </c>
      <c r="C10" s="119" t="s">
        <v>24</v>
      </c>
      <c r="D10" s="33">
        <v>100</v>
      </c>
      <c r="E10" s="33">
        <v>107</v>
      </c>
      <c r="F10" s="33">
        <v>103.4</v>
      </c>
      <c r="G10" s="33">
        <v>107.7</v>
      </c>
      <c r="H10" s="33">
        <v>114.8</v>
      </c>
      <c r="I10" s="33">
        <v>107.8</v>
      </c>
      <c r="J10" s="33">
        <v>112.9</v>
      </c>
      <c r="K10" s="33">
        <v>107.6</v>
      </c>
      <c r="L10" s="33">
        <v>101.4</v>
      </c>
      <c r="M10" s="33">
        <v>100.7</v>
      </c>
      <c r="N10" s="33">
        <v>107.3</v>
      </c>
      <c r="O10" s="33">
        <v>106.7</v>
      </c>
      <c r="P10" s="33">
        <v>102</v>
      </c>
    </row>
    <row r="11" spans="2:16" ht="15.75" customHeight="1" x14ac:dyDescent="0.2">
      <c r="B11" s="80" t="s">
        <v>59</v>
      </c>
    </row>
    <row r="12" spans="2:16" ht="15" customHeight="1" x14ac:dyDescent="0.2">
      <c r="B12" s="27"/>
    </row>
    <row r="13" spans="2:16" x14ac:dyDescent="0.2">
      <c r="B13" s="15"/>
    </row>
    <row r="14" spans="2:16" ht="21.75" customHeight="1" x14ac:dyDescent="0.2">
      <c r="B14" s="15"/>
      <c r="C14"/>
      <c r="O14" s="14" t="s">
        <v>12</v>
      </c>
    </row>
    <row r="15" spans="2:16" ht="19.5" customHeight="1" x14ac:dyDescent="0.2">
      <c r="B15"/>
      <c r="C15"/>
    </row>
    <row r="16" spans="2:16" ht="18" customHeight="1" x14ac:dyDescent="0.2">
      <c r="B16"/>
      <c r="C16"/>
    </row>
    <row r="17" spans="2:3" ht="18" customHeight="1" x14ac:dyDescent="0.2">
      <c r="B17"/>
      <c r="C17"/>
    </row>
    <row r="18" spans="2:3" ht="18" customHeight="1" x14ac:dyDescent="0.2">
      <c r="B18"/>
      <c r="C18"/>
    </row>
    <row r="19" spans="2:3" ht="18" customHeight="1" x14ac:dyDescent="0.2">
      <c r="B19"/>
      <c r="C19"/>
    </row>
    <row r="20" spans="2:3" x14ac:dyDescent="0.2">
      <c r="B20"/>
      <c r="C20"/>
    </row>
  </sheetData>
  <sheetProtection selectLockedCells="1" selectUnlockedCells="1"/>
  <phoneticPr fontId="9" type="noConversion"/>
  <hyperlinks>
    <hyperlink ref="O14" location="ÍNDICE!A1" display="Voltar ao índice"/>
  </hyperlinks>
  <pageMargins left="0.57013888888888886" right="0.3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32" style="2" customWidth="1"/>
    <col min="3" max="3" width="13" style="2" customWidth="1"/>
    <col min="4" max="16" width="12.7109375" style="2" customWidth="1"/>
    <col min="17" max="22" width="10.7109375" style="2" customWidth="1"/>
    <col min="23" max="16384" width="9.140625" style="2"/>
  </cols>
  <sheetData>
    <row r="1" spans="2:29" ht="30" customHeight="1" x14ac:dyDescent="0.2">
      <c r="B1" s="3" t="s">
        <v>47</v>
      </c>
      <c r="Q1"/>
      <c r="R1"/>
      <c r="S1"/>
      <c r="T1"/>
      <c r="U1"/>
      <c r="V1"/>
      <c r="W1"/>
      <c r="X1"/>
      <c r="Y1"/>
      <c r="Z1"/>
      <c r="AA1"/>
      <c r="AB1"/>
      <c r="AC1"/>
    </row>
    <row r="2" spans="2:29" ht="23.25" customHeight="1" x14ac:dyDescent="0.2">
      <c r="B2" s="4" t="s">
        <v>19</v>
      </c>
      <c r="C2" s="5" t="s">
        <v>2</v>
      </c>
      <c r="D2" s="6">
        <v>2010</v>
      </c>
      <c r="E2" s="6">
        <v>2011</v>
      </c>
      <c r="F2" s="6">
        <v>2012</v>
      </c>
      <c r="G2" s="6">
        <v>2013</v>
      </c>
      <c r="H2" s="6">
        <v>2014</v>
      </c>
      <c r="I2" s="6">
        <v>2015</v>
      </c>
      <c r="J2" s="6">
        <v>2016</v>
      </c>
      <c r="K2" s="6">
        <v>2017</v>
      </c>
      <c r="L2" s="6">
        <v>2018</v>
      </c>
      <c r="M2" s="6">
        <v>2019</v>
      </c>
      <c r="N2" s="6">
        <v>2020</v>
      </c>
      <c r="O2" s="6">
        <v>2021</v>
      </c>
      <c r="P2" s="6">
        <v>2022</v>
      </c>
      <c r="Q2"/>
      <c r="R2"/>
      <c r="S2"/>
      <c r="T2"/>
      <c r="U2"/>
      <c r="V2"/>
      <c r="W2"/>
      <c r="X2"/>
    </row>
    <row r="3" spans="2:29" ht="18" customHeight="1" x14ac:dyDescent="0.2">
      <c r="B3" s="120" t="s">
        <v>25</v>
      </c>
      <c r="C3" s="121" t="s">
        <v>110</v>
      </c>
      <c r="D3" s="38">
        <v>131</v>
      </c>
      <c r="E3" s="38">
        <v>123</v>
      </c>
      <c r="F3" s="38">
        <v>121</v>
      </c>
      <c r="G3" s="38">
        <v>126</v>
      </c>
      <c r="H3" s="38">
        <v>132</v>
      </c>
      <c r="I3" s="38">
        <v>139</v>
      </c>
      <c r="J3" s="38">
        <v>140</v>
      </c>
      <c r="K3" s="38">
        <v>142</v>
      </c>
      <c r="L3" s="38">
        <v>143</v>
      </c>
      <c r="M3" s="38">
        <v>142</v>
      </c>
      <c r="N3" s="38">
        <v>147</v>
      </c>
      <c r="O3" s="38">
        <v>143</v>
      </c>
      <c r="P3" s="38">
        <v>151</v>
      </c>
      <c r="Q3"/>
      <c r="R3"/>
      <c r="S3"/>
      <c r="T3"/>
      <c r="U3"/>
      <c r="V3"/>
      <c r="W3"/>
      <c r="X3"/>
    </row>
    <row r="4" spans="2:29" ht="18" customHeight="1" x14ac:dyDescent="0.2">
      <c r="B4" s="122" t="s">
        <v>26</v>
      </c>
      <c r="C4" s="123" t="s">
        <v>109</v>
      </c>
      <c r="D4" s="21">
        <v>16</v>
      </c>
      <c r="E4" s="21">
        <v>21</v>
      </c>
      <c r="F4" s="21">
        <v>18</v>
      </c>
      <c r="G4" s="21">
        <v>17</v>
      </c>
      <c r="H4" s="21">
        <v>18</v>
      </c>
      <c r="I4" s="21">
        <v>21</v>
      </c>
      <c r="J4" s="21">
        <v>20</v>
      </c>
      <c r="K4" s="21">
        <v>21</v>
      </c>
      <c r="L4" s="21">
        <v>24</v>
      </c>
      <c r="M4" s="21">
        <v>28</v>
      </c>
      <c r="N4" s="21">
        <v>19</v>
      </c>
      <c r="O4" s="21">
        <v>22</v>
      </c>
      <c r="P4" s="21">
        <v>26</v>
      </c>
    </row>
    <row r="5" spans="2:29" ht="18" customHeight="1" x14ac:dyDescent="0.2">
      <c r="B5" s="124" t="s">
        <v>27</v>
      </c>
      <c r="C5" s="125" t="s">
        <v>109</v>
      </c>
      <c r="D5" s="30">
        <v>16</v>
      </c>
      <c r="E5" s="30">
        <v>29</v>
      </c>
      <c r="F5" s="30">
        <v>22</v>
      </c>
      <c r="G5" s="30">
        <v>26</v>
      </c>
      <c r="H5" s="30">
        <v>35</v>
      </c>
      <c r="I5" s="30">
        <v>31</v>
      </c>
      <c r="J5" s="30">
        <v>36</v>
      </c>
      <c r="K5" s="30">
        <v>31</v>
      </c>
      <c r="L5" s="30">
        <v>26</v>
      </c>
      <c r="M5" s="30">
        <v>29</v>
      </c>
      <c r="N5" s="30">
        <v>29</v>
      </c>
      <c r="O5" s="30">
        <v>31</v>
      </c>
      <c r="P5" s="30">
        <v>29</v>
      </c>
    </row>
    <row r="6" spans="2:29" ht="11.25" customHeight="1" x14ac:dyDescent="0.2">
      <c r="B6" s="126"/>
      <c r="C6" s="10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2:29" ht="21.95" customHeight="1" x14ac:dyDescent="0.2">
      <c r="B7" s="127" t="s">
        <v>28</v>
      </c>
      <c r="C7" s="128" t="s">
        <v>24</v>
      </c>
      <c r="D7" s="23">
        <f>(D5/D3)*100</f>
        <v>12.213740458015266</v>
      </c>
      <c r="E7" s="23">
        <f t="shared" ref="E7" si="0">(E5/E3)*100</f>
        <v>23.577235772357724</v>
      </c>
      <c r="F7" s="23">
        <f t="shared" ref="F7" si="1">(F5/F3)*100</f>
        <v>18.181818181818183</v>
      </c>
      <c r="G7" s="23">
        <f t="shared" ref="G7:H7" si="2">(G5/G3)*100</f>
        <v>20.634920634920633</v>
      </c>
      <c r="H7" s="23">
        <f t="shared" si="2"/>
        <v>26.515151515151516</v>
      </c>
      <c r="I7" s="23">
        <f t="shared" ref="I7" si="3">(I5/I3)*100</f>
        <v>22.302158273381295</v>
      </c>
      <c r="J7" s="23">
        <f t="shared" ref="J7:O7" si="4">(J5/J3)*100</f>
        <v>25.714285714285712</v>
      </c>
      <c r="K7" s="23">
        <f t="shared" si="4"/>
        <v>21.830985915492956</v>
      </c>
      <c r="L7" s="23">
        <f t="shared" si="4"/>
        <v>18.181818181818183</v>
      </c>
      <c r="M7" s="23">
        <f t="shared" si="4"/>
        <v>20.422535211267608</v>
      </c>
      <c r="N7" s="23">
        <f t="shared" si="4"/>
        <v>19.727891156462583</v>
      </c>
      <c r="O7" s="23">
        <f t="shared" si="4"/>
        <v>21.678321678321677</v>
      </c>
      <c r="P7" s="23">
        <f t="shared" ref="P7" si="5">(P5/P3)*100</f>
        <v>19.205298013245034</v>
      </c>
    </row>
    <row r="8" spans="2:29" ht="21.95" customHeight="1" x14ac:dyDescent="0.2">
      <c r="B8" s="129" t="s">
        <v>29</v>
      </c>
      <c r="C8" s="130" t="s">
        <v>109</v>
      </c>
      <c r="D8" s="24">
        <f>D3+D4-D5</f>
        <v>131</v>
      </c>
      <c r="E8" s="24">
        <f t="shared" ref="E8" si="6">E3+E4-E5</f>
        <v>115</v>
      </c>
      <c r="F8" s="24">
        <f t="shared" ref="F8" si="7">F3+F4-F5</f>
        <v>117</v>
      </c>
      <c r="G8" s="24">
        <f t="shared" ref="G8:H8" si="8">G3+G4-G5</f>
        <v>117</v>
      </c>
      <c r="H8" s="24">
        <f t="shared" si="8"/>
        <v>115</v>
      </c>
      <c r="I8" s="24">
        <f t="shared" ref="I8:J8" si="9">I3+I4-I5</f>
        <v>129</v>
      </c>
      <c r="J8" s="24">
        <f t="shared" si="9"/>
        <v>124</v>
      </c>
      <c r="K8" s="24">
        <f t="shared" ref="K8:L8" si="10">K3+K4-K5</f>
        <v>132</v>
      </c>
      <c r="L8" s="24">
        <f t="shared" si="10"/>
        <v>141</v>
      </c>
      <c r="M8" s="24">
        <f t="shared" ref="M8" si="11">M3+M4-M5</f>
        <v>141</v>
      </c>
      <c r="N8" s="24">
        <f t="shared" ref="N8:O8" si="12">N3+N4-N5</f>
        <v>137</v>
      </c>
      <c r="O8" s="24">
        <f t="shared" si="12"/>
        <v>134</v>
      </c>
      <c r="P8" s="24">
        <f t="shared" ref="P8" si="13">P3+P4-P5</f>
        <v>148</v>
      </c>
    </row>
    <row r="9" spans="2:29" ht="21.95" customHeight="1" x14ac:dyDescent="0.2">
      <c r="B9" s="127" t="s">
        <v>23</v>
      </c>
      <c r="C9" s="128" t="s">
        <v>24</v>
      </c>
      <c r="D9" s="23">
        <f>(D3/D8)*100</f>
        <v>100</v>
      </c>
      <c r="E9" s="23">
        <f t="shared" ref="E9" si="14">(E3/E8)*100</f>
        <v>106.95652173913044</v>
      </c>
      <c r="F9" s="23">
        <f t="shared" ref="F9" si="15">(F3/F8)*100</f>
        <v>103.41880341880344</v>
      </c>
      <c r="G9" s="23">
        <f t="shared" ref="G9:H9" si="16">(G3/G8)*100</f>
        <v>107.69230769230769</v>
      </c>
      <c r="H9" s="23">
        <f t="shared" si="16"/>
        <v>114.78260869565217</v>
      </c>
      <c r="I9" s="23">
        <f t="shared" ref="I9:J9" si="17">(I3/I8)*100</f>
        <v>107.75193798449611</v>
      </c>
      <c r="J9" s="23">
        <f t="shared" si="17"/>
        <v>112.90322580645163</v>
      </c>
      <c r="K9" s="23">
        <f t="shared" ref="K9:L9" si="18">(K3/K8)*100</f>
        <v>107.57575757575756</v>
      </c>
      <c r="L9" s="23">
        <f t="shared" si="18"/>
        <v>101.41843971631207</v>
      </c>
      <c r="M9" s="23">
        <f t="shared" ref="M9" si="19">(M3/M8)*100</f>
        <v>100.70921985815602</v>
      </c>
      <c r="N9" s="23">
        <f t="shared" ref="N9:O9" si="20">(N3/N8)*100</f>
        <v>107.2992700729927</v>
      </c>
      <c r="O9" s="23">
        <f t="shared" si="20"/>
        <v>106.71641791044777</v>
      </c>
      <c r="P9" s="23">
        <f t="shared" ref="P9" si="21">(P3/P8)*100</f>
        <v>102.02702702702702</v>
      </c>
    </row>
    <row r="10" spans="2:29" ht="27.95" customHeight="1" x14ac:dyDescent="0.2">
      <c r="B10" s="131" t="s">
        <v>30</v>
      </c>
      <c r="C10" s="132" t="s">
        <v>24</v>
      </c>
      <c r="D10" s="25">
        <f>(D3-D5)/D8*100</f>
        <v>87.786259541984734</v>
      </c>
      <c r="E10" s="25">
        <f t="shared" ref="E10" si="22">(E3-E5)/E8*100</f>
        <v>81.739130434782609</v>
      </c>
      <c r="F10" s="25">
        <f t="shared" ref="F10" si="23">(F3-F5)/F8*100</f>
        <v>84.615384615384613</v>
      </c>
      <c r="G10" s="25">
        <f t="shared" ref="G10:H10" si="24">(G3-G5)/G8*100</f>
        <v>85.470085470085465</v>
      </c>
      <c r="H10" s="25">
        <f t="shared" si="24"/>
        <v>84.34782608695653</v>
      </c>
      <c r="I10" s="25">
        <f t="shared" ref="I10:J10" si="25">(I3-I5)/I8*100</f>
        <v>83.720930232558146</v>
      </c>
      <c r="J10" s="25">
        <f t="shared" si="25"/>
        <v>83.870967741935488</v>
      </c>
      <c r="K10" s="25">
        <f t="shared" ref="K10:L10" si="26">(K3-K5)/K8*100</f>
        <v>84.090909090909093</v>
      </c>
      <c r="L10" s="25">
        <f t="shared" si="26"/>
        <v>82.978723404255319</v>
      </c>
      <c r="M10" s="25">
        <f t="shared" ref="M10" si="27">(M3-M5)/M8*100</f>
        <v>80.141843971631204</v>
      </c>
      <c r="N10" s="25">
        <f t="shared" ref="N10:O10" si="28">(N3-N5)/N8*100</f>
        <v>86.131386861313857</v>
      </c>
      <c r="O10" s="25">
        <f t="shared" si="28"/>
        <v>83.582089552238799</v>
      </c>
      <c r="P10" s="25">
        <f t="shared" ref="P10" si="29">(P3-P5)/P8*100</f>
        <v>82.432432432432435</v>
      </c>
    </row>
    <row r="11" spans="2:29" ht="16.5" customHeight="1" x14ac:dyDescent="0.2">
      <c r="B11" s="79" t="s">
        <v>50</v>
      </c>
      <c r="C11" s="20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29" ht="11.25" customHeight="1" x14ac:dyDescent="0.2">
      <c r="B12" s="15"/>
      <c r="C12" s="20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9" ht="30" customHeight="1" x14ac:dyDescent="0.2">
      <c r="B13" s="3" t="s">
        <v>53</v>
      </c>
    </row>
    <row r="14" spans="2:29" ht="21" customHeight="1" x14ac:dyDescent="0.2">
      <c r="B14" s="4" t="s">
        <v>19</v>
      </c>
      <c r="C14" s="5" t="s">
        <v>2</v>
      </c>
      <c r="D14" s="6">
        <v>2010</v>
      </c>
      <c r="E14" s="6">
        <v>2011</v>
      </c>
      <c r="F14" s="6">
        <v>2012</v>
      </c>
      <c r="G14" s="6">
        <v>2013</v>
      </c>
      <c r="H14" s="6">
        <v>2014</v>
      </c>
      <c r="I14" s="6">
        <v>2015</v>
      </c>
      <c r="J14" s="6">
        <v>2016</v>
      </c>
      <c r="K14" s="6">
        <v>2017</v>
      </c>
      <c r="L14" s="6">
        <v>2018</v>
      </c>
      <c r="M14" s="6">
        <v>2019</v>
      </c>
      <c r="N14" s="6">
        <v>2020</v>
      </c>
      <c r="O14" s="6">
        <v>2021</v>
      </c>
      <c r="P14" s="6">
        <v>2022</v>
      </c>
    </row>
    <row r="15" spans="2:29" ht="18" customHeight="1" x14ac:dyDescent="0.2">
      <c r="B15" s="120" t="s">
        <v>25</v>
      </c>
      <c r="C15" s="121" t="s">
        <v>61</v>
      </c>
      <c r="D15" s="38">
        <v>21937.356</v>
      </c>
      <c r="E15" s="38">
        <v>20601.638999999999</v>
      </c>
      <c r="F15" s="38">
        <v>15119.727999999999</v>
      </c>
      <c r="G15" s="38">
        <v>14200.226000000001</v>
      </c>
      <c r="H15" s="38">
        <v>17829.326000000001</v>
      </c>
      <c r="I15" s="38">
        <v>18169.544999999998</v>
      </c>
      <c r="J15" s="38">
        <v>19519.512999999999</v>
      </c>
      <c r="K15" s="62">
        <v>19519.512999999999</v>
      </c>
      <c r="L15" s="62">
        <v>19519.512999999999</v>
      </c>
      <c r="M15" s="38">
        <v>21884.521000000001</v>
      </c>
      <c r="N15" s="38">
        <v>16508.505000000001</v>
      </c>
      <c r="O15" s="38">
        <v>19480.277999999998</v>
      </c>
      <c r="P15" s="38">
        <v>19493.249</v>
      </c>
    </row>
    <row r="16" spans="2:29" ht="18" customHeight="1" x14ac:dyDescent="0.2">
      <c r="B16" s="122" t="s">
        <v>26</v>
      </c>
      <c r="C16" s="123" t="s">
        <v>61</v>
      </c>
      <c r="D16" s="21">
        <v>5102.2380000000003</v>
      </c>
      <c r="E16" s="21">
        <v>6212.0119999999997</v>
      </c>
      <c r="F16" s="21">
        <v>4829.2510000000002</v>
      </c>
      <c r="G16" s="21">
        <v>4502.6769999999997</v>
      </c>
      <c r="H16" s="21">
        <v>5500.33</v>
      </c>
      <c r="I16" s="21">
        <v>5928.0720000000001</v>
      </c>
      <c r="J16" s="21">
        <v>7061.75</v>
      </c>
      <c r="K16" s="21">
        <v>8425.3289999999997</v>
      </c>
      <c r="L16" s="21">
        <v>9942.152</v>
      </c>
      <c r="M16" s="21">
        <v>11154.994000000001</v>
      </c>
      <c r="N16" s="21">
        <v>6396.1989999999996</v>
      </c>
      <c r="O16" s="21">
        <v>8552.6280000000006</v>
      </c>
      <c r="P16" s="21">
        <v>10202.606</v>
      </c>
    </row>
    <row r="17" spans="2:22" ht="18" customHeight="1" x14ac:dyDescent="0.2">
      <c r="B17" s="124" t="s">
        <v>27</v>
      </c>
      <c r="C17" s="125" t="s">
        <v>61</v>
      </c>
      <c r="D17" s="30">
        <v>10795.16</v>
      </c>
      <c r="E17" s="30">
        <v>13228.246999999999</v>
      </c>
      <c r="F17" s="30">
        <v>7783.3280000000004</v>
      </c>
      <c r="G17" s="30">
        <v>8666.65</v>
      </c>
      <c r="H17" s="30">
        <v>10113.755999999999</v>
      </c>
      <c r="I17" s="30">
        <v>9953.57</v>
      </c>
      <c r="J17" s="30">
        <v>10185.353999999999</v>
      </c>
      <c r="K17" s="30">
        <v>10109.728999999999</v>
      </c>
      <c r="L17" s="30">
        <v>10546.075000000001</v>
      </c>
      <c r="M17" s="30">
        <v>11454.438</v>
      </c>
      <c r="N17" s="30">
        <v>7496.567</v>
      </c>
      <c r="O17" s="30">
        <v>9200.9140000000007</v>
      </c>
      <c r="P17" s="30">
        <v>9124.4349999999995</v>
      </c>
    </row>
    <row r="18" spans="2:22" x14ac:dyDescent="0.2">
      <c r="B18" s="126"/>
      <c r="C18" s="10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22" ht="21.95" customHeight="1" x14ac:dyDescent="0.2">
      <c r="B19" s="127" t="s">
        <v>28</v>
      </c>
      <c r="C19" s="128" t="s">
        <v>24</v>
      </c>
      <c r="D19" s="23">
        <f t="shared" ref="D19:E19" si="30">(D17/D15)*100</f>
        <v>49.209029565823705</v>
      </c>
      <c r="E19" s="23">
        <f t="shared" si="30"/>
        <v>64.209682540306616</v>
      </c>
      <c r="F19" s="23">
        <f t="shared" ref="F19" si="31">(F17/F15)*100</f>
        <v>51.477963095632418</v>
      </c>
      <c r="G19" s="23">
        <f t="shared" ref="G19:H19" si="32">(G17/G15)*100</f>
        <v>61.031775128085982</v>
      </c>
      <c r="H19" s="23">
        <f t="shared" si="32"/>
        <v>56.72539724720945</v>
      </c>
      <c r="I19" s="23">
        <f t="shared" ref="I19:J19" si="33">(I17/I15)*100</f>
        <v>54.781613958962652</v>
      </c>
      <c r="J19" s="23">
        <f t="shared" si="33"/>
        <v>52.180369459012631</v>
      </c>
      <c r="K19" s="23">
        <f t="shared" ref="K19:L19" si="34">(K17/K15)*100</f>
        <v>51.792936637302375</v>
      </c>
      <c r="L19" s="23">
        <f t="shared" si="34"/>
        <v>54.028371507014548</v>
      </c>
      <c r="M19" s="23">
        <f t="shared" ref="M19:N19" si="35">(M17/M15)*100</f>
        <v>52.340364223644642</v>
      </c>
      <c r="N19" s="23">
        <f t="shared" si="35"/>
        <v>45.410332431676878</v>
      </c>
      <c r="O19" s="23">
        <f t="shared" ref="O19:P19" si="36">(O17/O15)*100</f>
        <v>47.23194402051142</v>
      </c>
      <c r="P19" s="23">
        <f t="shared" si="36"/>
        <v>46.80817959079063</v>
      </c>
    </row>
    <row r="20" spans="2:22" ht="21.95" customHeight="1" x14ac:dyDescent="0.2">
      <c r="B20" s="129" t="s">
        <v>29</v>
      </c>
      <c r="C20" s="130" t="s">
        <v>61</v>
      </c>
      <c r="D20" s="24">
        <f t="shared" ref="D20:E20" si="37">D15+D16-D17</f>
        <v>16244.434000000001</v>
      </c>
      <c r="E20" s="24">
        <f t="shared" si="37"/>
        <v>13585.403999999999</v>
      </c>
      <c r="F20" s="24">
        <f t="shared" ref="F20" si="38">F15+F16-F17</f>
        <v>12165.650999999998</v>
      </c>
      <c r="G20" s="24">
        <f t="shared" ref="G20:H20" si="39">G15+G16-G17</f>
        <v>10036.252999999999</v>
      </c>
      <c r="H20" s="24">
        <f t="shared" si="39"/>
        <v>13215.900000000003</v>
      </c>
      <c r="I20" s="24">
        <f t="shared" ref="I20:J20" si="40">I15+I16-I17</f>
        <v>14144.046999999999</v>
      </c>
      <c r="J20" s="24">
        <f t="shared" si="40"/>
        <v>16395.909</v>
      </c>
      <c r="K20" s="24">
        <f t="shared" ref="K20:L20" si="41">K15+K16-K17</f>
        <v>17835.112999999998</v>
      </c>
      <c r="L20" s="24">
        <f t="shared" si="41"/>
        <v>18915.59</v>
      </c>
      <c r="M20" s="24">
        <f t="shared" ref="M20:N20" si="42">M15+M16-M17</f>
        <v>21585.076999999997</v>
      </c>
      <c r="N20" s="24">
        <f t="shared" si="42"/>
        <v>15408.137000000002</v>
      </c>
      <c r="O20" s="24">
        <f t="shared" ref="O20:P20" si="43">O15+O16-O17</f>
        <v>18831.991999999998</v>
      </c>
      <c r="P20" s="24">
        <f t="shared" si="43"/>
        <v>20571.419999999998</v>
      </c>
    </row>
    <row r="21" spans="2:22" ht="21.95" customHeight="1" x14ac:dyDescent="0.2">
      <c r="B21" s="127" t="s">
        <v>23</v>
      </c>
      <c r="C21" s="128" t="s">
        <v>24</v>
      </c>
      <c r="D21" s="23">
        <f t="shared" ref="D21:E21" si="44">(D15/D20)*100</f>
        <v>135.04537000181108</v>
      </c>
      <c r="E21" s="23">
        <f t="shared" si="44"/>
        <v>151.64539089157748</v>
      </c>
      <c r="F21" s="23">
        <f t="shared" ref="F21" si="45">(F15/F20)*100</f>
        <v>124.28211198891044</v>
      </c>
      <c r="G21" s="23">
        <f t="shared" ref="G21:H21" si="46">(G15/G20)*100</f>
        <v>141.48931877265352</v>
      </c>
      <c r="H21" s="23">
        <f t="shared" si="46"/>
        <v>134.90814851807289</v>
      </c>
      <c r="I21" s="23">
        <f t="shared" ref="I21:J21" si="47">(I15/I20)*100</f>
        <v>128.46072273374091</v>
      </c>
      <c r="J21" s="23">
        <f t="shared" si="47"/>
        <v>119.05111817832119</v>
      </c>
      <c r="K21" s="23">
        <f t="shared" ref="K21:L21" si="48">(K15/K20)*100</f>
        <v>109.44429115756094</v>
      </c>
      <c r="L21" s="23">
        <f t="shared" si="48"/>
        <v>103.19272621155353</v>
      </c>
      <c r="M21" s="23">
        <f t="shared" ref="M21:N21" si="49">(M15/M20)*100</f>
        <v>101.38727325364651</v>
      </c>
      <c r="N21" s="23">
        <f t="shared" si="49"/>
        <v>107.14147336566387</v>
      </c>
      <c r="O21" s="23">
        <f t="shared" ref="O21:P21" si="50">(O15/O20)*100</f>
        <v>103.44247172577387</v>
      </c>
      <c r="P21" s="23">
        <f t="shared" si="50"/>
        <v>94.758888788425892</v>
      </c>
    </row>
    <row r="22" spans="2:22" ht="27.95" customHeight="1" x14ac:dyDescent="0.2">
      <c r="B22" s="131" t="s">
        <v>30</v>
      </c>
      <c r="C22" s="132" t="s">
        <v>24</v>
      </c>
      <c r="D22" s="25">
        <f t="shared" ref="D22:E22" si="51">(D15-D17)/D20*100</f>
        <v>68.590853950343842</v>
      </c>
      <c r="E22" s="25">
        <f t="shared" si="51"/>
        <v>54.274366813088527</v>
      </c>
      <c r="F22" s="25">
        <f t="shared" ref="F22" si="52">(F15-F17)/F20*100</f>
        <v>60.304212244786569</v>
      </c>
      <c r="G22" s="25">
        <f t="shared" ref="G22:H22" si="53">(G15-G17)/G20*100</f>
        <v>55.135875909066876</v>
      </c>
      <c r="H22" s="25">
        <f t="shared" si="53"/>
        <v>58.380965352340738</v>
      </c>
      <c r="I22" s="25">
        <f t="shared" ref="I22:J22" si="54">(I15-I17)/I20*100</f>
        <v>58.08786551684959</v>
      </c>
      <c r="J22" s="25">
        <f t="shared" si="54"/>
        <v>56.929804867787446</v>
      </c>
      <c r="K22" s="25">
        <f t="shared" ref="K22:L22" si="55">(K15-K17)/K20*100</f>
        <v>52.759878785180682</v>
      </c>
      <c r="L22" s="25">
        <f t="shared" si="55"/>
        <v>47.439376725759011</v>
      </c>
      <c r="M22" s="25">
        <f t="shared" ref="M22:N22" si="56">(M15-M17)/M20*100</f>
        <v>48.320805156266076</v>
      </c>
      <c r="N22" s="25">
        <f t="shared" si="56"/>
        <v>58.488174138119362</v>
      </c>
      <c r="O22" s="25">
        <f t="shared" ref="O22:P22" si="57">(O15-O17)/O20*100</f>
        <v>54.584581386823018</v>
      </c>
      <c r="P22" s="25">
        <f t="shared" si="57"/>
        <v>50.403977946101932</v>
      </c>
    </row>
    <row r="23" spans="2:22" ht="5.25" customHeight="1" x14ac:dyDescent="0.2">
      <c r="B23" s="15"/>
    </row>
    <row r="24" spans="2:22" x14ac:dyDescent="0.2">
      <c r="B24" s="57" t="s">
        <v>31</v>
      </c>
    </row>
    <row r="25" spans="2:22" x14ac:dyDescent="0.2">
      <c r="B25" s="57" t="s">
        <v>32</v>
      </c>
    </row>
    <row r="26" spans="2:22" x14ac:dyDescent="0.2">
      <c r="B26" s="57" t="s">
        <v>33</v>
      </c>
      <c r="O26" s="14" t="s">
        <v>12</v>
      </c>
    </row>
    <row r="27" spans="2:22" x14ac:dyDescent="0.2">
      <c r="B27" s="57" t="s">
        <v>34</v>
      </c>
    </row>
    <row r="29" spans="2:22" x14ac:dyDescent="0.2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</sheetData>
  <sheetProtection selectLockedCells="1" selectUnlockedCells="1"/>
  <phoneticPr fontId="9" type="noConversion"/>
  <hyperlinks>
    <hyperlink ref="O26" location="ÍNDICE!A1" display="Voltar ao índic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2</vt:i4>
      </vt:variant>
    </vt:vector>
  </HeadingPairs>
  <TitlesOfParts>
    <vt:vector size="9" baseType="lpstr">
      <vt:lpstr>ÍNDICE</vt:lpstr>
      <vt:lpstr>1</vt:lpstr>
      <vt:lpstr>2</vt:lpstr>
      <vt:lpstr>3</vt:lpstr>
      <vt:lpstr>4</vt:lpstr>
      <vt:lpstr>5</vt:lpstr>
      <vt:lpstr>6</vt:lpstr>
      <vt:lpstr>'1'!Área_de_Impressão</vt:lpstr>
      <vt:lpstr>'2'!Área_de_Impressão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2019-05-29T08:26:59Z</cp:lastPrinted>
  <dcterms:created xsi:type="dcterms:W3CDTF">2011-10-13T13:57:47Z</dcterms:created>
  <dcterms:modified xsi:type="dcterms:W3CDTF">2023-09-01T14:27:03Z</dcterms:modified>
</cp:coreProperties>
</file>