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0" yWindow="0" windowWidth="17955" windowHeight="5280" tabRatio="6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8" r:id="rId7"/>
  </sheets>
  <definedNames>
    <definedName name="_xlnm.Print_Area" localSheetId="1">'1'!$B$1:$M$12</definedName>
  </definedNames>
  <calcPr calcId="152511"/>
</workbook>
</file>

<file path=xl/calcChain.xml><?xml version="1.0" encoding="utf-8"?>
<calcChain xmlns="http://schemas.openxmlformats.org/spreadsheetml/2006/main">
  <c r="P8" i="8" l="1"/>
  <c r="P9" i="8" s="1"/>
  <c r="P7" i="8"/>
  <c r="Q8" i="3"/>
  <c r="Q5" i="3"/>
  <c r="Q11" i="2"/>
  <c r="Q10" i="2"/>
  <c r="Q8" i="2"/>
  <c r="Q5" i="2"/>
  <c r="P10" i="8" l="1"/>
  <c r="G28" i="4"/>
  <c r="H28" i="4"/>
  <c r="C14" i="4"/>
  <c r="D14" i="4"/>
  <c r="O8" i="8"/>
  <c r="O10" i="8" s="1"/>
  <c r="O7" i="8"/>
  <c r="P8" i="3"/>
  <c r="P5" i="3"/>
  <c r="P11" i="2"/>
  <c r="P10" i="2"/>
  <c r="P8" i="2"/>
  <c r="P5" i="2"/>
  <c r="O9" i="8" l="1"/>
  <c r="N8" i="8"/>
  <c r="N9" i="8" s="1"/>
  <c r="N7" i="8"/>
  <c r="N10" i="8" l="1"/>
  <c r="M8" i="8"/>
  <c r="M9" i="8" s="1"/>
  <c r="M7" i="8"/>
  <c r="D28" i="4"/>
  <c r="C28" i="4"/>
  <c r="O8" i="3"/>
  <c r="O5" i="3"/>
  <c r="O11" i="2"/>
  <c r="O10" i="2"/>
  <c r="O8" i="2"/>
  <c r="O5" i="2"/>
  <c r="M10" i="8" l="1"/>
  <c r="N8" i="3"/>
  <c r="N5" i="3"/>
  <c r="N11" i="2"/>
  <c r="N10" i="2"/>
  <c r="N8" i="2"/>
  <c r="N5" i="2"/>
  <c r="K8" i="2" l="1"/>
  <c r="L8" i="8" l="1"/>
  <c r="L10" i="8" s="1"/>
  <c r="L7" i="8"/>
  <c r="M8" i="3"/>
  <c r="M5" i="3"/>
  <c r="M11" i="2"/>
  <c r="M10" i="2"/>
  <c r="M8" i="2"/>
  <c r="M5" i="2"/>
  <c r="L9" i="8" l="1"/>
  <c r="K8" i="8"/>
  <c r="K10" i="8" s="1"/>
  <c r="K7" i="8"/>
  <c r="K9" i="8" l="1"/>
  <c r="L8" i="3"/>
  <c r="L5" i="3"/>
  <c r="L11" i="2"/>
  <c r="L10" i="2"/>
  <c r="L8" i="2"/>
  <c r="L5" i="2"/>
  <c r="J8" i="8" l="1"/>
  <c r="J10" i="8" s="1"/>
  <c r="I8" i="8"/>
  <c r="I9" i="8" s="1"/>
  <c r="J7" i="8"/>
  <c r="I7" i="8"/>
  <c r="K8" i="3"/>
  <c r="K5" i="3"/>
  <c r="K11" i="2"/>
  <c r="K10" i="2"/>
  <c r="K5" i="2"/>
  <c r="J9" i="8" l="1"/>
  <c r="I10" i="8"/>
  <c r="H8" i="8"/>
  <c r="H10" i="8" s="1"/>
  <c r="H7" i="8"/>
  <c r="J8" i="3"/>
  <c r="I8" i="3"/>
  <c r="J5" i="3"/>
  <c r="I5" i="3"/>
  <c r="H9" i="8" l="1"/>
  <c r="J11" i="2"/>
  <c r="J10" i="2"/>
  <c r="J8" i="2"/>
  <c r="J5" i="2"/>
  <c r="I11" i="2"/>
  <c r="I10" i="2"/>
  <c r="I8" i="2"/>
  <c r="I5" i="2"/>
  <c r="G5" i="3" l="1"/>
  <c r="G14" i="4"/>
  <c r="H14" i="4"/>
  <c r="G8" i="8" l="1"/>
  <c r="G10" i="8" s="1"/>
  <c r="G7" i="8"/>
  <c r="G9" i="8" l="1"/>
  <c r="H8" i="3"/>
  <c r="H5" i="3"/>
  <c r="H11" i="2"/>
  <c r="H10" i="2"/>
  <c r="H8" i="2"/>
  <c r="H5" i="2"/>
  <c r="F8" i="8" l="1"/>
  <c r="F10" i="8" s="1"/>
  <c r="F7" i="8"/>
  <c r="G8" i="3"/>
  <c r="G11" i="2"/>
  <c r="G10" i="2"/>
  <c r="G8" i="2"/>
  <c r="G5" i="2"/>
  <c r="F9" i="8" l="1"/>
  <c r="E8" i="3"/>
  <c r="E5" i="3"/>
  <c r="D8" i="8"/>
  <c r="D10" i="8" s="1"/>
  <c r="D7" i="8"/>
  <c r="E11" i="2"/>
  <c r="E10" i="2"/>
  <c r="E8" i="2"/>
  <c r="E5" i="2"/>
  <c r="F8" i="3"/>
  <c r="F5" i="3"/>
  <c r="F8" i="2"/>
  <c r="F5" i="2"/>
  <c r="E8" i="8"/>
  <c r="E10" i="8" s="1"/>
  <c r="E7" i="8"/>
  <c r="F11" i="2"/>
  <c r="F10" i="2"/>
  <c r="E9" i="8" l="1"/>
  <c r="D9" i="8"/>
</calcChain>
</file>

<file path=xl/sharedStrings.xml><?xml version="1.0" encoding="utf-8"?>
<sst xmlns="http://schemas.openxmlformats.org/spreadsheetml/2006/main" count="164" uniqueCount="101">
  <si>
    <t>1. Comércio Internacional</t>
  </si>
  <si>
    <t>4. Área e Produção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</si>
  <si>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</si>
  <si>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</si>
  <si>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</si>
  <si>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</si>
  <si>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</si>
  <si>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</si>
  <si>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</si>
  <si>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</si>
  <si>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</si>
  <si>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</si>
  <si>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</si>
  <si>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</si>
  <si>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</si>
  <si>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Cabo Verde</t>
  </si>
  <si>
    <t>Itália</t>
  </si>
  <si>
    <t>Angola</t>
  </si>
  <si>
    <t>Rubrica</t>
  </si>
  <si>
    <t>ha</t>
  </si>
  <si>
    <t xml:space="preserve">Produção </t>
  </si>
  <si>
    <t>Produção</t>
  </si>
  <si>
    <t>Importação</t>
  </si>
  <si>
    <t>Exportação</t>
  </si>
  <si>
    <t>Orientação Exportadora</t>
  </si>
  <si>
    <t>%</t>
  </si>
  <si>
    <t>Consumo Aparente</t>
  </si>
  <si>
    <t>Grau de Auto-Aprovisionamento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</si>
  <si>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</si>
  <si>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</si>
  <si>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</si>
  <si>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</si>
  <si>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</si>
  <si>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</si>
  <si>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 xml:space="preserve">Uva de Mesa - Comércio Internacional </t>
  </si>
  <si>
    <t>Polónia</t>
  </si>
  <si>
    <t>Uva de Mesa - Área e Produção</t>
  </si>
  <si>
    <t>Uva de Mesa - Indicadores de análise do Comércio Internacional</t>
  </si>
  <si>
    <t>2010</t>
  </si>
  <si>
    <t>Uva de Mesa - Balanço de Aprovisionamento INE - Balanço de Mercado</t>
  </si>
  <si>
    <t xml:space="preserve">Saídas da Agricultura - Produção utilizável </t>
  </si>
  <si>
    <t>Recursos disponíveis (P-S+E)</t>
  </si>
  <si>
    <t>Consumo Humano</t>
  </si>
  <si>
    <t>P-S+E = Produção - Saídas + Entradas</t>
  </si>
  <si>
    <t>* valores provisórios</t>
  </si>
  <si>
    <t>Preço Médio de Importação</t>
  </si>
  <si>
    <t xml:space="preserve">Área </t>
  </si>
  <si>
    <t>Fonte:</t>
  </si>
  <si>
    <t>Código NC: 08061010</t>
  </si>
  <si>
    <t>UVA DE MESA</t>
  </si>
  <si>
    <t>2. Destinos das Saídas - UE/Países Terceiros</t>
  </si>
  <si>
    <t>Uva de Mesa - Destinos das Saídas - UE e Países Terceiros (PT)</t>
  </si>
  <si>
    <t>Alemanha</t>
  </si>
  <si>
    <t>Países Baixos</t>
  </si>
  <si>
    <t>tonelada</t>
  </si>
  <si>
    <t>Outros países</t>
  </si>
  <si>
    <t>5. Balanço de Mercado INE</t>
  </si>
  <si>
    <t>6. Indicadores de análise do Comércio Internacional</t>
  </si>
  <si>
    <t>3. Origens das Entradas e Destinos das Saídas</t>
  </si>
  <si>
    <t>África do Sul</t>
  </si>
  <si>
    <t>Chile</t>
  </si>
  <si>
    <t>Peru</t>
  </si>
  <si>
    <r>
      <t>Quantidade</t>
    </r>
    <r>
      <rPr>
        <sz val="10"/>
        <color indexed="60"/>
        <rFont val="Arial"/>
        <family val="2"/>
      </rPr>
      <t xml:space="preserve"> 
(tonelada)</t>
    </r>
  </si>
  <si>
    <t xml:space="preserve">Uva de Mesa - Principais destinos das Saídas </t>
  </si>
  <si>
    <t>Uva de Mesa - Principais origens das Entradas</t>
  </si>
  <si>
    <t>Consumo Humano per capita</t>
  </si>
  <si>
    <t>Kg/habitante/ano</t>
  </si>
  <si>
    <t>Grau de Autoaprovisionamento</t>
  </si>
  <si>
    <t>Produto</t>
  </si>
  <si>
    <t>UE</t>
  </si>
  <si>
    <t>Uva de mesa
(fresca)</t>
  </si>
  <si>
    <t>Comércio Internacional - Entradas</t>
  </si>
  <si>
    <t>Comércio Internacional - Saídas</t>
  </si>
  <si>
    <t>Perdas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</si>
  <si>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</si>
  <si>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</si>
  <si>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</si>
  <si>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</si>
  <si>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</si>
  <si>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</si>
  <si>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</si>
  <si>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</si>
  <si>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São Tomé e Príncipe</t>
  </si>
  <si>
    <t>2017/18</t>
  </si>
  <si>
    <t>Gana</t>
  </si>
  <si>
    <t>Nigéria</t>
  </si>
  <si>
    <t>Índia</t>
  </si>
  <si>
    <t>2018/19</t>
  </si>
  <si>
    <t>2019/20</t>
  </si>
  <si>
    <t>Costa do Marfim</t>
  </si>
  <si>
    <t>2020/21</t>
  </si>
  <si>
    <t>2021/22*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</si>
  <si>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</si>
  <si>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</si>
  <si>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Quantidade
</t>
    </r>
    <r>
      <rPr>
        <sz val="9"/>
        <color rgb="FF808000"/>
        <rFont val="Arial"/>
        <family val="2"/>
      </rPr>
      <t>(tonelada)</t>
    </r>
  </si>
  <si>
    <r>
      <t>Valor</t>
    </r>
    <r>
      <rPr>
        <sz val="9"/>
        <color rgb="FF808000"/>
        <rFont val="Arial"/>
        <family val="2"/>
      </rPr>
      <t xml:space="preserve">
(1000 EUR)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</si>
  <si>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tonelada</t>
    </r>
  </si>
  <si>
    <t>atualizado em: ago/2023</t>
  </si>
  <si>
    <t>Luxemburgo</t>
  </si>
  <si>
    <t>Reino Unido (não inc. Irlanda do Norte)</t>
  </si>
  <si>
    <t>Abast/provisões de bordo no âmbito das trocas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</si>
</sst>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_-* #,##0\ _€_-;\-* #,##0\ _€_-;_-* &quot;-&quot;??\ _€_-;_-@_-"/>
  </numFmts>
  <fonts count="27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u/>
      <sz val="10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  <font>
      <b/>
      <sz val="9"/>
      <color rgb="FF808000"/>
      <name val="Arial"/>
      <family val="2"/>
    </font>
    <font>
      <b/>
      <sz val="9.5"/>
      <color rgb="FF808000"/>
      <name val="Arial"/>
      <family val="2"/>
    </font>
    <font>
      <vertAlign val="superscript"/>
      <sz val="10"/>
      <color rgb="FF808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  <border>
      <left/>
      <right/>
      <top/>
      <bottom style="hair">
        <color theme="9" tint="0.39994506668294322"/>
      </bottom>
      <diagonal/>
    </border>
  </borders>
  <cellStyleXfs count="9">
    <xf numFmtId="0" fontId="0" fillId="0" borderId="0"/>
    <xf numFmtId="0" fontId="1" fillId="0" borderId="0" applyNumberFormat="0" applyFill="0" applyProtection="0">
      <alignment vertical="center" wrapText="1"/>
    </xf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0" fontId="13" fillId="0" borderId="0"/>
    <xf numFmtId="2" fontId="13" fillId="0" borderId="1" applyFill="0" applyProtection="0">
      <alignment vertical="center"/>
    </xf>
    <xf numFmtId="43" fontId="13" fillId="0" borderId="0" applyFont="0" applyFill="0" applyBorder="0" applyAlignment="0" applyProtection="0"/>
  </cellStyleXfs>
  <cellXfs count="118">
    <xf numFmtId="0" fontId="0" fillId="0" borderId="0" xfId="0"/>
    <xf numFmtId="0" fontId="4" fillId="2" borderId="0" xfId="5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3" applyNumberFormat="1" applyFont="1" applyFill="1" applyBorder="1" applyProtection="1">
      <alignment vertical="center"/>
    </xf>
    <xf numFmtId="0" fontId="4" fillId="2" borderId="0" xfId="5" applyNumberFormat="1" applyFont="1" applyBorder="1" applyAlignment="1" applyProtection="1">
      <alignment vertical="center"/>
    </xf>
    <xf numFmtId="0" fontId="4" fillId="2" borderId="0" xfId="5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5" fillId="0" borderId="0" xfId="4" applyNumberFormat="1" applyFill="1" applyBorder="1" applyAlignment="1" applyProtection="1">
      <alignment horizontal="right" vertical="center"/>
    </xf>
    <xf numFmtId="2" fontId="0" fillId="0" borderId="2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0" xfId="5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0" fontId="11" fillId="2" borderId="0" xfId="5" applyNumberFormat="1" applyFont="1" applyBorder="1" applyAlignment="1" applyProtection="1">
      <alignment vertic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Fill="1" applyAlignment="1">
      <alignment vertical="center"/>
    </xf>
    <xf numFmtId="0" fontId="11" fillId="2" borderId="0" xfId="5" applyNumberFormat="1" applyFont="1" applyProtection="1">
      <alignment horizontal="center" vertical="center"/>
    </xf>
    <xf numFmtId="0" fontId="4" fillId="2" borderId="0" xfId="5" applyNumberFormat="1" applyAlignment="1" applyProtection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164" fontId="0" fillId="0" borderId="4" xfId="0" applyNumberFormat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0" fontId="3" fillId="0" borderId="0" xfId="3" quotePrefix="1" applyNumberFormat="1" applyFont="1" applyFill="1" applyBorder="1" applyAlignment="1" applyProtection="1">
      <alignment horizontal="left" vertical="center"/>
    </xf>
    <xf numFmtId="0" fontId="6" fillId="3" borderId="0" xfId="0" quotePrefix="1" applyNumberFormat="1" applyFont="1" applyFill="1" applyAlignment="1" applyProtection="1">
      <alignment horizontal="left" vertical="center"/>
    </xf>
    <xf numFmtId="0" fontId="6" fillId="4" borderId="4" xfId="0" applyNumberFormat="1" applyFont="1" applyFill="1" applyBorder="1" applyAlignment="1" applyProtection="1">
      <alignment vertical="center"/>
    </xf>
    <xf numFmtId="0" fontId="4" fillId="2" borderId="0" xfId="5" quotePrefix="1" applyNumberFormat="1" applyFont="1" applyBorder="1" applyAlignment="1" applyProtection="1">
      <alignment horizontal="right" vertical="center"/>
    </xf>
    <xf numFmtId="0" fontId="8" fillId="0" borderId="0" xfId="0" quotePrefix="1" applyFont="1" applyAlignment="1">
      <alignment horizontal="left"/>
    </xf>
    <xf numFmtId="0" fontId="3" fillId="0" borderId="0" xfId="3" applyNumberFormat="1" applyFont="1" applyFill="1" applyBorder="1" applyAlignment="1" applyProtection="1">
      <alignment horizontal="left" vertical="center"/>
    </xf>
    <xf numFmtId="49" fontId="4" fillId="2" borderId="0" xfId="5" quotePrefix="1" applyNumberFormat="1" applyFont="1" applyAlignment="1" applyProtection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3" fontId="0" fillId="0" borderId="3" xfId="0" applyNumberFormat="1" applyFont="1" applyFill="1" applyBorder="1" applyAlignment="1">
      <alignment horizontal="right" vertical="center"/>
    </xf>
    <xf numFmtId="0" fontId="5" fillId="5" borderId="0" xfId="4" quotePrefix="1" applyNumberFormat="1" applyFont="1" applyFill="1" applyBorder="1" applyAlignment="1" applyProtection="1">
      <alignment horizontal="left"/>
    </xf>
    <xf numFmtId="0" fontId="5" fillId="5" borderId="0" xfId="4" applyNumberFormat="1" applyFont="1" applyFill="1" applyBorder="1" applyAlignment="1" applyProtection="1"/>
    <xf numFmtId="0" fontId="15" fillId="6" borderId="0" xfId="6" applyFont="1" applyFill="1" applyAlignment="1">
      <alignment horizontal="center" vertical="center"/>
    </xf>
    <xf numFmtId="0" fontId="16" fillId="6" borderId="0" xfId="6" applyFont="1" applyFill="1" applyAlignment="1">
      <alignment horizontal="center" vertical="center" wrapText="1"/>
    </xf>
    <xf numFmtId="0" fontId="4" fillId="2" borderId="0" xfId="5" applyNumberFormat="1" applyFont="1" applyBorder="1" applyAlignment="1" applyProtection="1">
      <alignment horizontal="center" vertical="center"/>
    </xf>
    <xf numFmtId="2" fontId="13" fillId="3" borderId="3" xfId="7" applyFill="1" applyBorder="1" applyAlignment="1" applyProtection="1">
      <alignment vertical="center"/>
    </xf>
    <xf numFmtId="2" fontId="13" fillId="0" borderId="0" xfId="7" applyFill="1" applyBorder="1" applyAlignment="1" applyProtection="1">
      <alignment vertical="center"/>
    </xf>
    <xf numFmtId="0" fontId="5" fillId="5" borderId="0" xfId="4" applyNumberFormat="1" applyFill="1" applyBorder="1" applyAlignment="1" applyProtection="1"/>
    <xf numFmtId="0" fontId="17" fillId="0" borderId="0" xfId="0" applyFont="1" applyAlignment="1">
      <alignment horizontal="left"/>
    </xf>
    <xf numFmtId="0" fontId="4" fillId="2" borderId="0" xfId="5" applyNumberFormat="1" applyFont="1" applyBorder="1" applyProtection="1">
      <alignment horizontal="center" vertical="center"/>
    </xf>
    <xf numFmtId="0" fontId="0" fillId="0" borderId="0" xfId="0" quotePrefix="1" applyFont="1" applyAlignment="1">
      <alignment horizontal="left" vertical="center"/>
    </xf>
    <xf numFmtId="2" fontId="0" fillId="0" borderId="2" xfId="7" applyFont="1" applyFill="1" applyBorder="1" applyAlignment="1" applyProtection="1">
      <alignment vertical="center" wrapText="1"/>
    </xf>
    <xf numFmtId="2" fontId="13" fillId="0" borderId="2" xfId="7" applyFont="1" applyFill="1" applyBorder="1" applyAlignment="1" applyProtection="1">
      <alignment vertical="center" wrapText="1"/>
    </xf>
    <xf numFmtId="3" fontId="0" fillId="0" borderId="0" xfId="0" applyNumberForma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/>
    <xf numFmtId="3" fontId="12" fillId="4" borderId="4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4" fillId="2" borderId="0" xfId="5" applyNumberFormat="1" applyFont="1" applyAlignment="1" applyProtection="1">
      <alignment horizontal="right" vertical="center"/>
    </xf>
    <xf numFmtId="165" fontId="0" fillId="0" borderId="0" xfId="8" applyNumberFormat="1" applyFont="1" applyAlignment="1">
      <alignment vertical="center"/>
    </xf>
    <xf numFmtId="0" fontId="22" fillId="0" borderId="0" xfId="2" applyNumberFormat="1" applyFont="1" applyFill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2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 wrapText="1"/>
    </xf>
    <xf numFmtId="0" fontId="22" fillId="0" borderId="2" xfId="2" applyNumberFormat="1" applyFont="1" applyFill="1" applyBorder="1" applyAlignment="1" applyProtection="1">
      <alignment vertical="center"/>
    </xf>
    <xf numFmtId="0" fontId="21" fillId="0" borderId="3" xfId="0" applyFont="1" applyBorder="1" applyAlignment="1">
      <alignment vertical="center"/>
    </xf>
    <xf numFmtId="2" fontId="24" fillId="0" borderId="3" xfId="7" applyFont="1" applyFill="1" applyBorder="1" applyAlignment="1" applyProtection="1">
      <alignment vertical="center" wrapText="1"/>
    </xf>
    <xf numFmtId="0" fontId="22" fillId="3" borderId="3" xfId="2" applyNumberFormat="1" applyFont="1" applyFill="1" applyBorder="1" applyAlignment="1" applyProtection="1">
      <alignment vertical="center"/>
    </xf>
    <xf numFmtId="0" fontId="22" fillId="0" borderId="0" xfId="2" applyNumberFormat="1" applyFont="1" applyFill="1" applyAlignment="1" applyProtection="1">
      <alignment horizontal="left" vertical="center"/>
    </xf>
    <xf numFmtId="0" fontId="22" fillId="3" borderId="0" xfId="2" applyNumberFormat="1" applyFont="1" applyFill="1" applyAlignment="1" applyProtection="1">
      <alignment horizontal="left" vertical="center"/>
    </xf>
    <xf numFmtId="0" fontId="22" fillId="0" borderId="2" xfId="2" applyNumberFormat="1" applyFont="1" applyFill="1" applyBorder="1" applyAlignment="1" applyProtection="1">
      <alignment horizontal="left" vertical="center"/>
    </xf>
    <xf numFmtId="0" fontId="22" fillId="3" borderId="3" xfId="2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Alignment="1" applyProtection="1">
      <alignment vertical="center"/>
    </xf>
    <xf numFmtId="0" fontId="22" fillId="0" borderId="0" xfId="2" applyNumberFormat="1" applyFont="1" applyFill="1" applyProtection="1">
      <alignment vertical="center"/>
    </xf>
    <xf numFmtId="0" fontId="21" fillId="3" borderId="3" xfId="0" applyNumberFormat="1" applyFont="1" applyFill="1" applyBorder="1" applyAlignment="1" applyProtection="1">
      <alignment vertical="center"/>
    </xf>
    <xf numFmtId="0" fontId="22" fillId="3" borderId="3" xfId="2" applyNumberFormat="1" applyFont="1" applyFill="1" applyBorder="1" applyProtection="1">
      <alignment vertical="center"/>
    </xf>
    <xf numFmtId="0" fontId="25" fillId="0" borderId="0" xfId="0" quotePrefix="1" applyNumberFormat="1" applyFont="1" applyFill="1" applyAlignment="1" applyProtection="1">
      <alignment horizontal="left" vertical="center"/>
    </xf>
    <xf numFmtId="0" fontId="22" fillId="0" borderId="0" xfId="2" applyNumberFormat="1" applyFont="1" applyFill="1" applyAlignment="1" applyProtection="1">
      <alignment horizontal="center" vertical="center"/>
    </xf>
    <xf numFmtId="0" fontId="25" fillId="3" borderId="0" xfId="0" applyNumberFormat="1" applyFont="1" applyFill="1" applyAlignment="1" applyProtection="1">
      <alignment vertical="center"/>
    </xf>
    <xf numFmtId="0" fontId="22" fillId="3" borderId="0" xfId="2" applyNumberFormat="1" applyFont="1" applyFill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2" fillId="0" borderId="0" xfId="2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Alignment="1" applyProtection="1">
      <alignment vertical="center"/>
    </xf>
    <xf numFmtId="0" fontId="25" fillId="3" borderId="7" xfId="0" applyNumberFormat="1" applyFont="1" applyFill="1" applyBorder="1" applyAlignment="1" applyProtection="1">
      <alignment vertical="center"/>
    </xf>
    <xf numFmtId="0" fontId="22" fillId="3" borderId="7" xfId="2" applyNumberFormat="1" applyFont="1" applyFill="1" applyBorder="1" applyAlignment="1" applyProtection="1">
      <alignment horizontal="center" vertical="center"/>
    </xf>
    <xf numFmtId="0" fontId="21" fillId="3" borderId="0" xfId="0" applyNumberFormat="1" applyFont="1" applyFill="1" applyAlignment="1" applyProtection="1">
      <alignment vertical="center"/>
    </xf>
    <xf numFmtId="0" fontId="21" fillId="0" borderId="3" xfId="0" applyNumberFormat="1" applyFont="1" applyFill="1" applyBorder="1" applyAlignment="1" applyProtection="1">
      <alignment vertical="center"/>
    </xf>
    <xf numFmtId="0" fontId="22" fillId="0" borderId="3" xfId="2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4" xfId="1" applyNumberFormat="1" applyFont="1" applyFill="1" applyBorder="1" applyAlignment="1" applyProtection="1">
      <alignment vertical="center" wrapText="1"/>
    </xf>
    <xf numFmtId="0" fontId="22" fillId="0" borderId="4" xfId="2" applyNumberFormat="1" applyFont="1" applyFill="1" applyBorder="1" applyAlignment="1" applyProtection="1">
      <alignment horizontal="center" vertical="center"/>
    </xf>
    <xf numFmtId="0" fontId="21" fillId="3" borderId="4" xfId="1" applyNumberFormat="1" applyFont="1" applyFill="1" applyBorder="1" applyAlignment="1" applyProtection="1">
      <alignment vertical="center" wrapText="1"/>
    </xf>
    <xf numFmtId="0" fontId="22" fillId="3" borderId="4" xfId="2" applyNumberFormat="1" applyFont="1" applyFill="1" applyBorder="1" applyAlignment="1" applyProtection="1">
      <alignment horizontal="center" vertical="center"/>
    </xf>
    <xf numFmtId="3" fontId="0" fillId="0" borderId="0" xfId="8" applyNumberFormat="1" applyFont="1" applyAlignment="1">
      <alignment vertical="center"/>
    </xf>
    <xf numFmtId="3" fontId="0" fillId="0" borderId="0" xfId="8" applyNumberFormat="1" applyFont="1" applyFill="1" applyAlignment="1">
      <alignment vertical="center"/>
    </xf>
    <xf numFmtId="0" fontId="20" fillId="0" borderId="0" xfId="0" quotePrefix="1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center" vertical="center" wrapText="1"/>
    </xf>
    <xf numFmtId="0" fontId="24" fillId="0" borderId="4" xfId="1" applyNumberFormat="1" applyFont="1" applyFill="1" applyBorder="1" applyAlignment="1" applyProtection="1">
      <alignment horizontal="center" vertical="center" wrapText="1"/>
    </xf>
    <xf numFmtId="2" fontId="0" fillId="0" borderId="2" xfId="7" applyFont="1" applyFill="1" applyBorder="1" applyAlignment="1" applyProtection="1">
      <alignment horizontal="left" vertical="center" wrapText="1"/>
    </xf>
  </cellXfs>
  <cellStyles count="9">
    <cellStyle name="Col_Titulo" xfId="1"/>
    <cellStyle name="Col_Unidade" xfId="2"/>
    <cellStyle name="H1" xfId="3"/>
    <cellStyle name="Hiperligação" xfId="4" builtinId="8"/>
    <cellStyle name="Linha1" xfId="5"/>
    <cellStyle name="Normal" xfId="0" builtinId="0"/>
    <cellStyle name="Normal_Tarifs préférentiels PAR zone et SH2  2" xfId="6"/>
    <cellStyle name="ULTIMA_Linha" xfId="7"/>
    <cellStyle name="Vírgula" xfId="8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Uva de Mesa - Preço Médio de Importação e de Exportação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(€/kg)</a:t>
            </a:r>
            <a:endParaRPr lang="pt-PT"/>
          </a:p>
        </c:rich>
      </c:tx>
      <c:layout>
        <c:manualLayout>
          <c:xMode val="edge"/>
          <c:yMode val="edge"/>
          <c:x val="0.17673307736015964"/>
          <c:y val="4.490155748634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461714305291989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0.00</c:formatCode>
                <c:ptCount val="13"/>
                <c:pt idx="0">
                  <c:v>1.2596693084596233</c:v>
                </c:pt>
                <c:pt idx="1">
                  <c:v>1.215004355607284</c:v>
                </c:pt>
                <c:pt idx="2">
                  <c:v>1.2213478265604836</c:v>
                </c:pt>
                <c:pt idx="3">
                  <c:v>1.2444502059325833</c:v>
                </c:pt>
                <c:pt idx="4">
                  <c:v>1.2653245913370541</c:v>
                </c:pt>
                <c:pt idx="5">
                  <c:v>1.3283218388976099</c:v>
                </c:pt>
                <c:pt idx="6">
                  <c:v>1.3670428980970333</c:v>
                </c:pt>
                <c:pt idx="7">
                  <c:v>1.4836974953108366</c:v>
                </c:pt>
                <c:pt idx="8">
                  <c:v>1.5649674218955869</c:v>
                </c:pt>
                <c:pt idx="9">
                  <c:v>1.5144985672386191</c:v>
                </c:pt>
                <c:pt idx="10">
                  <c:v>1.6362729345590661</c:v>
                </c:pt>
                <c:pt idx="11">
                  <c:v>1.7068497383481864</c:v>
                </c:pt>
                <c:pt idx="12">
                  <c:v>1.8257027551297149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0.00</c:formatCode>
                <c:ptCount val="13"/>
                <c:pt idx="0">
                  <c:v>1.4590234381507317</c:v>
                </c:pt>
                <c:pt idx="1">
                  <c:v>1.3069367720793177</c:v>
                </c:pt>
                <c:pt idx="2">
                  <c:v>1.4278845826568505</c:v>
                </c:pt>
                <c:pt idx="3">
                  <c:v>1.5050475705177417</c:v>
                </c:pt>
                <c:pt idx="4">
                  <c:v>1.5908957627996361</c:v>
                </c:pt>
                <c:pt idx="5">
                  <c:v>1.5816386645600686</c:v>
                </c:pt>
                <c:pt idx="6">
                  <c:v>1.7285606940546523</c:v>
                </c:pt>
                <c:pt idx="7">
                  <c:v>1.6754121030604501</c:v>
                </c:pt>
                <c:pt idx="8">
                  <c:v>1.8173497650704711</c:v>
                </c:pt>
                <c:pt idx="9">
                  <c:v>1.9689014095336546</c:v>
                </c:pt>
                <c:pt idx="10">
                  <c:v>2.0518020355366446</c:v>
                </c:pt>
                <c:pt idx="11">
                  <c:v>2.2631470058717529</c:v>
                </c:pt>
                <c:pt idx="12">
                  <c:v>2.4072169903756206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427216"/>
        <c:axId val="-131376928"/>
      </c:lineChart>
      <c:catAx>
        <c:axId val="-1314272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769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427216"/>
        <c:crosses val="autoZero"/>
        <c:crossBetween val="between"/>
        <c:majorUnit val="0.5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8475539719546229E-2"/>
          <c:y val="0.89631627296587935"/>
          <c:w val="0.81765108970317257"/>
          <c:h val="8.120997375328087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Uva de Mesa - Destinos das Saídas - UE e PT 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4477867633333133"/>
          <c:y val="1.418247353102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52943670502725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2665.5360000000001</c:v>
                </c:pt>
                <c:pt idx="1">
                  <c:v>6001.3459999999995</c:v>
                </c:pt>
                <c:pt idx="2">
                  <c:v>4160.5450000000001</c:v>
                </c:pt>
                <c:pt idx="3">
                  <c:v>4516.7070000000003</c:v>
                </c:pt>
                <c:pt idx="4">
                  <c:v>6611.9269999999997</c:v>
                </c:pt>
                <c:pt idx="5">
                  <c:v>4717.5469999999996</c:v>
                </c:pt>
                <c:pt idx="6">
                  <c:v>4892.3860000000004</c:v>
                </c:pt>
                <c:pt idx="7">
                  <c:v>5648.7550000000001</c:v>
                </c:pt>
                <c:pt idx="8">
                  <c:v>3461.848</c:v>
                </c:pt>
                <c:pt idx="9">
                  <c:v>3108.248</c:v>
                </c:pt>
                <c:pt idx="10">
                  <c:v>2428.3560000000002</c:v>
                </c:pt>
                <c:pt idx="11">
                  <c:v>1884.982</c:v>
                </c:pt>
                <c:pt idx="12">
                  <c:v>2257.0259999999998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275.86500000000001</c:v>
                </c:pt>
                <c:pt idx="1">
                  <c:v>404.4</c:v>
                </c:pt>
                <c:pt idx="2">
                  <c:v>540.23900000000003</c:v>
                </c:pt>
                <c:pt idx="3">
                  <c:v>674.00800000000004</c:v>
                </c:pt>
                <c:pt idx="4">
                  <c:v>590.89499999999998</c:v>
                </c:pt>
                <c:pt idx="5">
                  <c:v>575.03099999999995</c:v>
                </c:pt>
                <c:pt idx="6">
                  <c:v>369.678</c:v>
                </c:pt>
                <c:pt idx="7">
                  <c:v>535.49900000000002</c:v>
                </c:pt>
                <c:pt idx="8">
                  <c:v>401.65100000000001</c:v>
                </c:pt>
                <c:pt idx="9">
                  <c:v>637.38800000000003</c:v>
                </c:pt>
                <c:pt idx="10">
                  <c:v>809.31600000000003</c:v>
                </c:pt>
                <c:pt idx="11">
                  <c:v>435.10899999999998</c:v>
                </c:pt>
                <c:pt idx="12">
                  <c:v>447.56400000000002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70400"/>
        <c:axId val="-131375840"/>
      </c:lineChart>
      <c:catAx>
        <c:axId val="-1313704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7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7584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704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39128981528666"/>
          <c:y val="0.9148111256410969"/>
          <c:w val="0.82627192477767009"/>
          <c:h val="6.730400749376297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Uva de Mesa - Área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(ha)</a:t>
            </a: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 e Produção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(t)</a:t>
            </a:r>
            <a:endParaRPr lang="pt-PT">
              <a:effectLst/>
            </a:endParaRPr>
          </a:p>
        </c:rich>
      </c:tx>
      <c:layout>
        <c:manualLayout>
          <c:xMode val="edge"/>
          <c:yMode val="edge"/>
          <c:x val="0.22602583716699487"/>
          <c:y val="4.5001057934643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6807334295796"/>
          <c:y val="0.13819095477386933"/>
          <c:w val="0.7555341168123781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strRef>
              <c:f>'4'!$B$4</c:f>
              <c:strCache>
                <c:ptCount val="1"/>
                <c:pt idx="0">
                  <c:v>Produção 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19124</c:v>
                </c:pt>
                <c:pt idx="1">
                  <c:v>15989</c:v>
                </c:pt>
                <c:pt idx="2">
                  <c:v>17913</c:v>
                </c:pt>
                <c:pt idx="3">
                  <c:v>17479</c:v>
                </c:pt>
                <c:pt idx="4">
                  <c:v>14435</c:v>
                </c:pt>
                <c:pt idx="5">
                  <c:v>19033</c:v>
                </c:pt>
                <c:pt idx="6">
                  <c:v>22136</c:v>
                </c:pt>
                <c:pt idx="7">
                  <c:v>21744</c:v>
                </c:pt>
                <c:pt idx="8">
                  <c:v>17586</c:v>
                </c:pt>
                <c:pt idx="9">
                  <c:v>18335</c:v>
                </c:pt>
                <c:pt idx="10">
                  <c:v>17849</c:v>
                </c:pt>
                <c:pt idx="11">
                  <c:v>19601</c:v>
                </c:pt>
                <c:pt idx="12">
                  <c:v>15491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81280"/>
        <c:axId val="-131366592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 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2418</c:v>
                </c:pt>
                <c:pt idx="1">
                  <c:v>2485</c:v>
                </c:pt>
                <c:pt idx="2">
                  <c:v>2484</c:v>
                </c:pt>
                <c:pt idx="3">
                  <c:v>2526</c:v>
                </c:pt>
                <c:pt idx="4">
                  <c:v>2102</c:v>
                </c:pt>
                <c:pt idx="5">
                  <c:v>2083</c:v>
                </c:pt>
                <c:pt idx="6">
                  <c:v>2178</c:v>
                </c:pt>
                <c:pt idx="7">
                  <c:v>2039</c:v>
                </c:pt>
                <c:pt idx="8">
                  <c:v>1970</c:v>
                </c:pt>
                <c:pt idx="9">
                  <c:v>2224</c:v>
                </c:pt>
                <c:pt idx="10">
                  <c:v>2239</c:v>
                </c:pt>
                <c:pt idx="11">
                  <c:v>2199</c:v>
                </c:pt>
                <c:pt idx="12">
                  <c:v>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72576"/>
        <c:axId val="-131355168"/>
      </c:lineChart>
      <c:catAx>
        <c:axId val="-1313812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665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81280"/>
        <c:crosses val="autoZero"/>
        <c:crossBetween val="between"/>
      </c:valAx>
      <c:catAx>
        <c:axId val="-13137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31355168"/>
        <c:crosses val="autoZero"/>
        <c:auto val="1"/>
        <c:lblAlgn val="ctr"/>
        <c:lblOffset val="100"/>
        <c:noMultiLvlLbl val="0"/>
      </c:catAx>
      <c:valAx>
        <c:axId val="-13135516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131372576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840431756641949"/>
          <c:y val="0.899803807709877"/>
          <c:w val="0.59810167112696522"/>
          <c:h val="6.27316718153593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Uva de Mesa - Produção, Importação, Exportação e Consumo Aparente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2617618047758059"/>
          <c:y val="1.303103620508731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369986344619642"/>
          <c:w val="0.81821611260029514"/>
          <c:h val="0.659408522698633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'6'!$D$4:$P$4</c:f>
              <c:numCache>
                <c:formatCode>#,##0</c:formatCode>
                <c:ptCount val="13"/>
                <c:pt idx="0">
                  <c:v>28881.9</c:v>
                </c:pt>
                <c:pt idx="1">
                  <c:v>30569.79</c:v>
                </c:pt>
                <c:pt idx="2">
                  <c:v>24148.107</c:v>
                </c:pt>
                <c:pt idx="3">
                  <c:v>26671.35</c:v>
                </c:pt>
                <c:pt idx="4">
                  <c:v>30653.867999999999</c:v>
                </c:pt>
                <c:pt idx="5">
                  <c:v>26401.904999999999</c:v>
                </c:pt>
                <c:pt idx="6">
                  <c:v>28519.68</c:v>
                </c:pt>
                <c:pt idx="7">
                  <c:v>29536.719000000001</c:v>
                </c:pt>
                <c:pt idx="8">
                  <c:v>27915.067999999999</c:v>
                </c:pt>
                <c:pt idx="9">
                  <c:v>29654.275000000001</c:v>
                </c:pt>
                <c:pt idx="10">
                  <c:v>30775.171999999999</c:v>
                </c:pt>
                <c:pt idx="11">
                  <c:v>35288.690999999999</c:v>
                </c:pt>
                <c:pt idx="12">
                  <c:v>35411.908000000003</c:v>
                </c:pt>
              </c:numCache>
            </c:numRef>
          </c:val>
        </c:ser>
        <c:ser>
          <c:idx val="2"/>
          <c:order val="2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'6'!$D$5:$P$5</c:f>
              <c:numCache>
                <c:formatCode>#,##0</c:formatCode>
                <c:ptCount val="13"/>
                <c:pt idx="0">
                  <c:v>2941.4009999999998</c:v>
                </c:pt>
                <c:pt idx="1">
                  <c:v>6405.7460000000001</c:v>
                </c:pt>
                <c:pt idx="2">
                  <c:v>4700.7839999999997</c:v>
                </c:pt>
                <c:pt idx="3">
                  <c:v>5190.7150000000001</c:v>
                </c:pt>
                <c:pt idx="4">
                  <c:v>7202.8220000000001</c:v>
                </c:pt>
                <c:pt idx="5">
                  <c:v>5292.5780000000004</c:v>
                </c:pt>
                <c:pt idx="6">
                  <c:v>5262.0640000000003</c:v>
                </c:pt>
                <c:pt idx="7">
                  <c:v>6184.2539999999999</c:v>
                </c:pt>
                <c:pt idx="8">
                  <c:v>3863.4989999999998</c:v>
                </c:pt>
                <c:pt idx="9">
                  <c:v>3745.636</c:v>
                </c:pt>
                <c:pt idx="10">
                  <c:v>3237.672</c:v>
                </c:pt>
                <c:pt idx="11">
                  <c:v>2320.0909999999999</c:v>
                </c:pt>
                <c:pt idx="12">
                  <c:v>2704.59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1357888"/>
        <c:axId val="-131373120"/>
      </c:barChart>
      <c:lineChart>
        <c:grouping val="standard"/>
        <c:varyColors val="0"/>
        <c:ser>
          <c:idx val="1"/>
          <c:order val="0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'6'!$D$3:$P$3</c:f>
              <c:numCache>
                <c:formatCode>#,##0</c:formatCode>
                <c:ptCount val="13"/>
                <c:pt idx="0">
                  <c:v>19124</c:v>
                </c:pt>
                <c:pt idx="1">
                  <c:v>15989</c:v>
                </c:pt>
                <c:pt idx="2">
                  <c:v>17913</c:v>
                </c:pt>
                <c:pt idx="3">
                  <c:v>17479</c:v>
                </c:pt>
                <c:pt idx="4">
                  <c:v>14435</c:v>
                </c:pt>
                <c:pt idx="5">
                  <c:v>19033</c:v>
                </c:pt>
                <c:pt idx="6">
                  <c:v>22136</c:v>
                </c:pt>
                <c:pt idx="7">
                  <c:v>21744</c:v>
                </c:pt>
                <c:pt idx="8">
                  <c:v>17586</c:v>
                </c:pt>
                <c:pt idx="9">
                  <c:v>18335</c:v>
                </c:pt>
                <c:pt idx="10">
                  <c:v>17849</c:v>
                </c:pt>
                <c:pt idx="11">
                  <c:v>19601</c:v>
                </c:pt>
                <c:pt idx="12">
                  <c:v>15491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'6'!$D$8:$P$8</c:f>
              <c:numCache>
                <c:formatCode>#,##0</c:formatCode>
                <c:ptCount val="13"/>
                <c:pt idx="0">
                  <c:v>45064.499000000003</c:v>
                </c:pt>
                <c:pt idx="1">
                  <c:v>40153.044000000002</c:v>
                </c:pt>
                <c:pt idx="2">
                  <c:v>37360.323000000004</c:v>
                </c:pt>
                <c:pt idx="3">
                  <c:v>38959.634999999995</c:v>
                </c:pt>
                <c:pt idx="4">
                  <c:v>37886.046000000002</c:v>
                </c:pt>
                <c:pt idx="5">
                  <c:v>40142.326999999997</c:v>
                </c:pt>
                <c:pt idx="6">
                  <c:v>45393.616000000002</c:v>
                </c:pt>
                <c:pt idx="7">
                  <c:v>45096.464999999997</c:v>
                </c:pt>
                <c:pt idx="8">
                  <c:v>41637.569000000003</c:v>
                </c:pt>
                <c:pt idx="9">
                  <c:v>44243.639000000003</c:v>
                </c:pt>
                <c:pt idx="10">
                  <c:v>45386.5</c:v>
                </c:pt>
                <c:pt idx="11">
                  <c:v>52569.599999999999</c:v>
                </c:pt>
                <c:pt idx="12">
                  <c:v>48198.317999999999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47</c:v>
              </c:pt>
              <c:pt idx="2">
                <c:v>52</c:v>
              </c:pt>
              <c:pt idx="3">
                <c:v>47</c:v>
              </c:pt>
              <c:pt idx="4">
                <c:v>50</c:v>
              </c:pt>
              <c:pt idx="5">
                <c:v>44</c:v>
              </c:pt>
              <c:pt idx="6">
                <c:v>47</c:v>
              </c:pt>
              <c:pt idx="7">
                <c:v>39</c:v>
              </c:pt>
              <c:pt idx="8">
                <c:v>37</c:v>
              </c:pt>
              <c:pt idx="9">
                <c:v>30</c:v>
              </c:pt>
            </c:numLit>
          </c:val>
          <c:smooth val="0"/>
        </c:ser>
        <c:ser>
          <c:idx val="5"/>
          <c:order val="5"/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83</c:v>
              </c:pt>
              <c:pt idx="1">
                <c:v>83</c:v>
              </c:pt>
              <c:pt idx="2">
                <c:v>93</c:v>
              </c:pt>
              <c:pt idx="3">
                <c:v>88</c:v>
              </c:pt>
              <c:pt idx="4">
                <c:v>85</c:v>
              </c:pt>
              <c:pt idx="5">
                <c:v>79</c:v>
              </c:pt>
              <c:pt idx="6">
                <c:v>79</c:v>
              </c:pt>
              <c:pt idx="7">
                <c:v>84</c:v>
              </c:pt>
              <c:pt idx="8">
                <c:v>91</c:v>
              </c:pt>
              <c:pt idx="9">
                <c:v>82</c:v>
              </c:pt>
            </c:numLit>
          </c:val>
          <c:smooth val="0"/>
        </c:ser>
        <c:ser>
          <c:idx val="6"/>
          <c:order val="6"/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73</c:v>
              </c:pt>
              <c:pt idx="1">
                <c:v>73</c:v>
              </c:pt>
              <c:pt idx="2">
                <c:v>80</c:v>
              </c:pt>
              <c:pt idx="3">
                <c:v>78</c:v>
              </c:pt>
              <c:pt idx="4">
                <c:v>76</c:v>
              </c:pt>
              <c:pt idx="5">
                <c:v>71</c:v>
              </c:pt>
              <c:pt idx="6">
                <c:v>84</c:v>
              </c:pt>
              <c:pt idx="7">
                <c:v>76</c:v>
              </c:pt>
              <c:pt idx="8">
                <c:v>84</c:v>
              </c:pt>
              <c:pt idx="9">
                <c:v>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57888"/>
        <c:axId val="-131373120"/>
      </c:lineChart>
      <c:catAx>
        <c:axId val="-1313578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7312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5788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4.9577838914713977E-2"/>
          <c:y val="0.86709187900185047"/>
          <c:w val="0.90966087070441493"/>
          <c:h val="0.11780425676878881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Uva de Mesa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9677074116331089"/>
          <c:y val="1.640610160205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44061481828E-2"/>
          <c:y val="0.13819091596582245"/>
          <c:w val="0.85568633643091463"/>
          <c:h val="0.64809878818339195"/>
        </c:manualLayout>
      </c:layout>
      <c:lineChart>
        <c:grouping val="standard"/>
        <c:varyColors val="0"/>
        <c:ser>
          <c:idx val="1"/>
          <c:order val="0"/>
          <c:tx>
            <c:strRef>
              <c:f>'6'!$B$9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'6'!$D$9:$P$9</c:f>
              <c:numCache>
                <c:formatCode>#\ ##0.0</c:formatCode>
                <c:ptCount val="13"/>
                <c:pt idx="0">
                  <c:v>42.43695242234913</c:v>
                </c:pt>
                <c:pt idx="1">
                  <c:v>39.820144146481148</c:v>
                </c:pt>
                <c:pt idx="2">
                  <c:v>47.946587613816931</c:v>
                </c:pt>
                <c:pt idx="3">
                  <c:v>44.864383354720857</c:v>
                </c:pt>
                <c:pt idx="4">
                  <c:v>38.101099280721982</c:v>
                </c:pt>
                <c:pt idx="5">
                  <c:v>47.41379342557795</c:v>
                </c:pt>
                <c:pt idx="6">
                  <c:v>48.764566365455444</c:v>
                </c:pt>
                <c:pt idx="7">
                  <c:v>48.21663959691741</c:v>
                </c:pt>
                <c:pt idx="8">
                  <c:v>42.235895183986358</c:v>
                </c:pt>
                <c:pt idx="9">
                  <c:v>41.440985448778292</c:v>
                </c:pt>
                <c:pt idx="10">
                  <c:v>39.326672028025953</c:v>
                </c:pt>
                <c:pt idx="11">
                  <c:v>37.285807767226686</c:v>
                </c:pt>
                <c:pt idx="12">
                  <c:v>32.140125719739849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'6'!$B$10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'6'!$D$10:$P$10</c:f>
              <c:numCache>
                <c:formatCode>#\ ##0.0</c:formatCode>
                <c:ptCount val="13"/>
                <c:pt idx="0">
                  <c:v>35.909861108186284</c:v>
                </c:pt>
                <c:pt idx="1">
                  <c:v>23.8668181670112</c:v>
                </c:pt>
                <c:pt idx="2">
                  <c:v>35.364298108450505</c:v>
                </c:pt>
                <c:pt idx="3">
                  <c:v>31.541068082388353</c:v>
                </c:pt>
                <c:pt idx="4">
                  <c:v>19.089292136740792</c:v>
                </c:pt>
                <c:pt idx="5">
                  <c:v>34.229261298180347</c:v>
                </c:pt>
                <c:pt idx="6">
                  <c:v>37.172486985835192</c:v>
                </c:pt>
                <c:pt idx="7">
                  <c:v>34.503249866702411</c:v>
                </c:pt>
                <c:pt idx="8">
                  <c:v>32.957017735593539</c:v>
                </c:pt>
                <c:pt idx="9">
                  <c:v>32.975054334929368</c:v>
                </c:pt>
                <c:pt idx="10">
                  <c:v>32.193114692694962</c:v>
                </c:pt>
                <c:pt idx="11">
                  <c:v>32.872437682615043</c:v>
                </c:pt>
                <c:pt idx="12">
                  <c:v>26.528747330975328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63328"/>
        <c:axId val="-131354080"/>
      </c:lineChart>
      <c:catAx>
        <c:axId val="-1313633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5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5408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6332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pt/imgres?imgurl=https://abrilclaudia.files.wordpress.com/2016/10/uva-preparo-pratos-33493.jpg&amp;imgrefurl=https://claudia.abril.com.br/gastronomia/a-magia-da-uva-em-pratos-doces-e-salgados/&amp;docid=umAYRtqzQyU6sM&amp;tbnid=7fQvoTCS7ZceUM:&amp;vet=10ahUKEwiuv5Dg4oLdAhVMDcAKHbObCFUQMwg_KAwwDA..i&amp;w=1000&amp;h=667&amp;hl=pt-PT&amp;bih=888&amp;biw=1626&amp;q=uva&amp;ved=0ahUKEwiuv5Dg4oLdAhVMDcAKHbObCFUQMwg_KAwwDA&amp;iact=mrc&amp;uact=8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6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389659</xdr:colOff>
      <xdr:row>7</xdr:row>
      <xdr:rowOff>225136</xdr:rowOff>
    </xdr:from>
    <xdr:to>
      <xdr:col>0</xdr:col>
      <xdr:colOff>2351088</xdr:colOff>
      <xdr:row>9</xdr:row>
      <xdr:rowOff>147204</xdr:rowOff>
    </xdr:to>
    <xdr:pic>
      <xdr:nvPicPr>
        <xdr:cNvPr id="410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59" y="2104159"/>
          <a:ext cx="1961429" cy="40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20</xdr:row>
      <xdr:rowOff>136813</xdr:rowOff>
    </xdr:to>
    <xdr:sp macro="" textlink="">
      <xdr:nvSpPr>
        <xdr:cNvPr id="1025" name="7fQvoTCS7ZceUM:" descr="Resultado de imagem para uva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04975" y="385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17</xdr:row>
      <xdr:rowOff>136813</xdr:rowOff>
    </xdr:to>
    <xdr:sp macro="" textlink="">
      <xdr:nvSpPr>
        <xdr:cNvPr id="1026" name="7fQvoTCS7ZceUM:" descr="Resultado de imagem para uva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04975" y="337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86591</xdr:colOff>
      <xdr:row>0</xdr:row>
      <xdr:rowOff>86591</xdr:rowOff>
    </xdr:from>
    <xdr:to>
      <xdr:col>0</xdr:col>
      <xdr:colOff>2470334</xdr:colOff>
      <xdr:row>1</xdr:row>
      <xdr:rowOff>146400</xdr:rowOff>
    </xdr:to>
    <xdr:pic>
      <xdr:nvPicPr>
        <xdr:cNvPr id="8" name="Imagem 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91" y="86591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142875</xdr:rowOff>
    </xdr:to>
    <xdr:sp macro="" textlink="">
      <xdr:nvSpPr>
        <xdr:cNvPr id="1027" name="AutoShape 3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0" y="316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142875</xdr:rowOff>
    </xdr:to>
    <xdr:sp macro="" textlink="">
      <xdr:nvSpPr>
        <xdr:cNvPr id="1028" name="AutoShape 4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0" y="316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142875</xdr:rowOff>
    </xdr:to>
    <xdr:sp macro="" textlink="">
      <xdr:nvSpPr>
        <xdr:cNvPr id="1029" name="AutoShape 5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0" y="316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142875</xdr:rowOff>
    </xdr:to>
    <xdr:sp macro="" textlink="">
      <xdr:nvSpPr>
        <xdr:cNvPr id="1030" name="AutoShape 6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0" y="316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38100</xdr:rowOff>
    </xdr:to>
    <xdr:sp macro="" textlink="">
      <xdr:nvSpPr>
        <xdr:cNvPr id="1031" name="AutoShape 7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6791325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6</xdr:row>
      <xdr:rowOff>0</xdr:rowOff>
    </xdr:from>
    <xdr:ext cx="304800" cy="306532"/>
    <xdr:sp macro="" textlink="">
      <xdr:nvSpPr>
        <xdr:cNvPr id="15" name="AutoShape 7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6788727" y="1610591"/>
          <a:ext cx="304800" cy="30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06532"/>
    <xdr:sp macro="" textlink="">
      <xdr:nvSpPr>
        <xdr:cNvPr id="17" name="AutoShape 7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6788727" y="1610591"/>
          <a:ext cx="304800" cy="30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304800" cy="306532"/>
    <xdr:sp macro="" textlink="">
      <xdr:nvSpPr>
        <xdr:cNvPr id="18" name="AutoShape 7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6788727" y="1610591"/>
          <a:ext cx="304800" cy="30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</xdr:row>
      <xdr:rowOff>0</xdr:rowOff>
    </xdr:from>
    <xdr:ext cx="304800" cy="306532"/>
    <xdr:sp macro="" textlink="">
      <xdr:nvSpPr>
        <xdr:cNvPr id="19" name="AutoShape 7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6788727" y="1610591"/>
          <a:ext cx="304800" cy="30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304800" cy="306532"/>
    <xdr:sp macro="" textlink="">
      <xdr:nvSpPr>
        <xdr:cNvPr id="20" name="AutoShape 7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6788727" y="1610591"/>
          <a:ext cx="304800" cy="30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6532"/>
    <xdr:sp macro="" textlink="">
      <xdr:nvSpPr>
        <xdr:cNvPr id="21" name="AutoShape 7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6788727" y="1610591"/>
          <a:ext cx="304800" cy="30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4800" cy="306532"/>
    <xdr:sp macro="" textlink="">
      <xdr:nvSpPr>
        <xdr:cNvPr id="22" name="AutoShape 7" descr="Fotos de Uvas verdes, imagem para Uvas verdes ✓ Melhores imagens |  Depositphotos"/>
        <xdr:cNvSpPr>
          <a:spLocks noChangeAspect="1" noChangeArrowheads="1"/>
        </xdr:cNvSpPr>
      </xdr:nvSpPr>
      <xdr:spPr bwMode="auto">
        <a:xfrm>
          <a:off x="6788727" y="1610591"/>
          <a:ext cx="304800" cy="30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7</xdr:row>
      <xdr:rowOff>38100</xdr:rowOff>
    </xdr:to>
    <xdr:sp macro="" textlink="">
      <xdr:nvSpPr>
        <xdr:cNvPr id="1032" name="AutoShape 8" descr="Rosa fresca e uvas verdes com folha Fotos De Bancos De Imagens Sem Royalties"/>
        <xdr:cNvSpPr>
          <a:spLocks noChangeAspect="1" noChangeArrowheads="1"/>
        </xdr:cNvSpPr>
      </xdr:nvSpPr>
      <xdr:spPr bwMode="auto">
        <a:xfrm>
          <a:off x="7400925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7</xdr:row>
      <xdr:rowOff>38100</xdr:rowOff>
    </xdr:to>
    <xdr:sp macro="" textlink="">
      <xdr:nvSpPr>
        <xdr:cNvPr id="1033" name="AutoShape 9" descr="Rosa fresca e uvas verdes com folha"/>
        <xdr:cNvSpPr>
          <a:spLocks noChangeAspect="1" noChangeArrowheads="1"/>
        </xdr:cNvSpPr>
      </xdr:nvSpPr>
      <xdr:spPr bwMode="auto">
        <a:xfrm>
          <a:off x="7400925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138546</xdr:colOff>
      <xdr:row>2</xdr:row>
      <xdr:rowOff>71464</xdr:rowOff>
    </xdr:from>
    <xdr:to>
      <xdr:col>0</xdr:col>
      <xdr:colOff>2415886</xdr:colOff>
      <xdr:row>8</xdr:row>
      <xdr:rowOff>5235</xdr:rowOff>
    </xdr:to>
    <xdr:pic>
      <xdr:nvPicPr>
        <xdr:cNvPr id="25" name="Imagem 24" descr="https://portugalfresh.org/wp-content/uploads/2021/01/uvas-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6" y="608328"/>
          <a:ext cx="2277340" cy="1544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812128</xdr:colOff>
      <xdr:row>14</xdr:row>
      <xdr:rowOff>4511</xdr:rowOff>
    </xdr:from>
    <xdr:to>
      <xdr:col>13</xdr:col>
      <xdr:colOff>772025</xdr:colOff>
      <xdr:row>35</xdr:row>
      <xdr:rowOff>110290</xdr:rowOff>
    </xdr:to>
    <xdr:graphicFrame macro="">
      <xdr:nvGraphicFramePr>
        <xdr:cNvPr id="10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681788</xdr:colOff>
      <xdr:row>11</xdr:row>
      <xdr:rowOff>44115</xdr:rowOff>
    </xdr:from>
    <xdr:to>
      <xdr:col>12</xdr:col>
      <xdr:colOff>711867</xdr:colOff>
      <xdr:row>30</xdr:row>
      <xdr:rowOff>120316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</xdr:colOff>
      <xdr:row>7</xdr:row>
      <xdr:rowOff>48627</xdr:rowOff>
    </xdr:from>
    <xdr:to>
      <xdr:col>12</xdr:col>
      <xdr:colOff>531396</xdr:colOff>
      <xdr:row>30</xdr:row>
      <xdr:rowOff>20052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100261</xdr:colOff>
      <xdr:row>10</xdr:row>
      <xdr:rowOff>130342</xdr:rowOff>
    </xdr:from>
    <xdr:to>
      <xdr:col>15</xdr:col>
      <xdr:colOff>792078</xdr:colOff>
      <xdr:row>10</xdr:row>
      <xdr:rowOff>491289</xdr:rowOff>
    </xdr:to>
    <xdr:sp macro="" textlink="">
      <xdr:nvSpPr>
        <xdr:cNvPr id="2" name="CaixaDeTexto 1"/>
        <xdr:cNvSpPr txBox="1"/>
      </xdr:nvSpPr>
      <xdr:spPr>
        <a:xfrm>
          <a:off x="100261" y="2997868"/>
          <a:ext cx="14668501" cy="3609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latin typeface="Arial" panose="020B0604020202020204" pitchFamily="34" charset="0"/>
              <a:cs typeface="Arial" panose="020B0604020202020204" pitchFamily="34" charset="0"/>
            </a:rPr>
            <a:t>Nota: Existem 2 tipos de balanços para os frutos: </a:t>
          </a:r>
          <a:r>
            <a:rPr lang="pt-PT" sz="900" b="1">
              <a:latin typeface="Arial" panose="020B0604020202020204" pitchFamily="34" charset="0"/>
              <a:cs typeface="Arial" panose="020B0604020202020204" pitchFamily="34" charset="0"/>
            </a:rPr>
            <a:t>o balanço total </a:t>
          </a:r>
          <a:r>
            <a:rPr lang="pt-PT" sz="900">
              <a:latin typeface="Arial" panose="020B0604020202020204" pitchFamily="34" charset="0"/>
              <a:cs typeface="Arial" panose="020B0604020202020204" pitchFamily="34" charset="0"/>
            </a:rPr>
            <a:t>(mercado + exploração agrícola) p/ os frutos frescos excluindo citrinos, frutos secos e secados e o </a:t>
          </a:r>
          <a:r>
            <a:rPr lang="pt-PT" sz="900" b="1">
              <a:latin typeface="Arial" panose="020B0604020202020204" pitchFamily="34" charset="0"/>
              <a:cs typeface="Arial" panose="020B0604020202020204" pitchFamily="34" charset="0"/>
            </a:rPr>
            <a:t>balanço de mercado </a:t>
          </a:r>
          <a:r>
            <a:rPr lang="pt-PT" sz="900">
              <a:latin typeface="Arial" panose="020B0604020202020204" pitchFamily="34" charset="0"/>
              <a:cs typeface="Arial" panose="020B0604020202020204" pitchFamily="34" charset="0"/>
            </a:rPr>
            <a:t>p/ a maçã, pêra, pêssego, uva de mesa e laranja (não as destinadas ao fabrico de sumo) e para o pêssego transformado.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1433762</xdr:colOff>
      <xdr:row>18</xdr:row>
      <xdr:rowOff>20052</xdr:rowOff>
    </xdr:from>
    <xdr:to>
      <xdr:col>7</xdr:col>
      <xdr:colOff>491289</xdr:colOff>
      <xdr:row>39</xdr:row>
      <xdr:rowOff>142874</xdr:rowOff>
    </xdr:to>
    <xdr:graphicFrame macro="">
      <xdr:nvGraphicFramePr>
        <xdr:cNvPr id="3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270710</xdr:colOff>
      <xdr:row>17</xdr:row>
      <xdr:rowOff>150394</xdr:rowOff>
    </xdr:from>
    <xdr:to>
      <xdr:col>15</xdr:col>
      <xdr:colOff>551447</xdr:colOff>
      <xdr:row>40</xdr:row>
      <xdr:rowOff>104776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8.28515625" customWidth="1"/>
    <col min="2" max="2" width="45.28515625" customWidth="1"/>
  </cols>
  <sheetData>
    <row r="1" spans="1:2" ht="19.5" customHeight="1" x14ac:dyDescent="0.2">
      <c r="B1" s="48" t="s">
        <v>49</v>
      </c>
    </row>
    <row r="2" spans="1:2" ht="22.5" customHeight="1" x14ac:dyDescent="0.2">
      <c r="A2" s="111" t="s">
        <v>97</v>
      </c>
      <c r="B2" s="49" t="s">
        <v>48</v>
      </c>
    </row>
    <row r="3" spans="1:2" ht="21" customHeight="1" x14ac:dyDescent="0.2">
      <c r="A3" s="111"/>
      <c r="B3" s="46" t="s">
        <v>0</v>
      </c>
    </row>
    <row r="4" spans="1:2" ht="21" customHeight="1" x14ac:dyDescent="0.2">
      <c r="B4" s="47" t="s">
        <v>50</v>
      </c>
    </row>
    <row r="5" spans="1:2" ht="21" customHeight="1" x14ac:dyDescent="0.2">
      <c r="B5" s="47" t="s">
        <v>58</v>
      </c>
    </row>
    <row r="6" spans="1:2" ht="21" customHeight="1" x14ac:dyDescent="0.2">
      <c r="B6" s="47" t="s">
        <v>1</v>
      </c>
    </row>
    <row r="7" spans="1:2" ht="21" customHeight="1" x14ac:dyDescent="0.2">
      <c r="B7" s="53" t="s">
        <v>56</v>
      </c>
    </row>
    <row r="8" spans="1:2" ht="21" customHeight="1" x14ac:dyDescent="0.2">
      <c r="B8" s="53" t="s">
        <v>57</v>
      </c>
    </row>
    <row r="9" spans="1:2" ht="17.25" customHeight="1" x14ac:dyDescent="0.2">
      <c r="A9" s="54" t="s">
        <v>47</v>
      </c>
    </row>
  </sheetData>
  <sheetProtection selectLockedCells="1" selectUnlockedCells="1"/>
  <mergeCells count="1">
    <mergeCell ref="A2:A3"/>
  </mergeCells>
  <phoneticPr fontId="9" type="noConversion"/>
  <hyperlinks>
    <hyperlink ref="B3" location="1!A1" display="1. Comércio Internacional"/>
    <hyperlink ref="B4" location="2!A1" display="2. Destinos das Saídas - UE/PT"/>
    <hyperlink ref="B5" location="3!A1" display="3. Principais Destinos das Saídas"/>
    <hyperlink ref="B6" location="4!A1" display="4. Área e Produção"/>
    <hyperlink ref="B8" location="'6'!A1" display="6. Indicadores de análise do Comércio Internacional"/>
    <hyperlink ref="B7" location="'5'!A1" display="5. Balanço de Mercado INE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6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21" width="9.140625" style="2"/>
    <col min="22" max="23" width="12.42578125" style="2" bestFit="1" customWidth="1"/>
    <col min="24" max="16384" width="9.140625" style="2"/>
  </cols>
  <sheetData>
    <row r="1" spans="2:23" ht="29.85" customHeight="1" x14ac:dyDescent="0.2">
      <c r="B1" s="35" t="s">
        <v>34</v>
      </c>
      <c r="C1" s="35"/>
    </row>
    <row r="2" spans="2:23" ht="21" customHeight="1" x14ac:dyDescent="0.2">
      <c r="B2" s="55" t="s">
        <v>68</v>
      </c>
      <c r="C2" s="50" t="s">
        <v>2</v>
      </c>
      <c r="D2" s="50" t="s">
        <v>3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3" ht="15.95" customHeight="1" x14ac:dyDescent="0.2">
      <c r="B3" s="113" t="s">
        <v>70</v>
      </c>
      <c r="C3" s="112" t="s">
        <v>92</v>
      </c>
      <c r="D3" s="70" t="s">
        <v>4</v>
      </c>
      <c r="E3" s="7">
        <v>28881.9</v>
      </c>
      <c r="F3" s="7">
        <v>30569.79</v>
      </c>
      <c r="G3" s="7">
        <v>24148.107</v>
      </c>
      <c r="H3" s="7">
        <v>26671.35</v>
      </c>
      <c r="I3" s="7">
        <v>30653.867999999999</v>
      </c>
      <c r="J3" s="7">
        <v>26401.904999999999</v>
      </c>
      <c r="K3" s="7">
        <v>28519.68</v>
      </c>
      <c r="L3" s="7">
        <v>29536.719000000001</v>
      </c>
      <c r="M3" s="7">
        <v>27915.067999999999</v>
      </c>
      <c r="N3" s="7">
        <v>29654.275000000001</v>
      </c>
      <c r="O3" s="7">
        <v>30775.171999999999</v>
      </c>
      <c r="P3" s="7">
        <v>35288.690999999999</v>
      </c>
      <c r="Q3" s="7">
        <v>35411.908000000003</v>
      </c>
    </row>
    <row r="4" spans="2:23" ht="15.95" customHeight="1" x14ac:dyDescent="0.2">
      <c r="B4" s="113"/>
      <c r="C4" s="112"/>
      <c r="D4" s="71" t="s">
        <v>5</v>
      </c>
      <c r="E4" s="7">
        <v>2941.4009999999998</v>
      </c>
      <c r="F4" s="7">
        <v>6405.7460000000001</v>
      </c>
      <c r="G4" s="7">
        <v>4700.7839999999997</v>
      </c>
      <c r="H4" s="7">
        <v>5190.7150000000001</v>
      </c>
      <c r="I4" s="7">
        <v>7202.8220000000001</v>
      </c>
      <c r="J4" s="7">
        <v>5292.5780000000004</v>
      </c>
      <c r="K4" s="7">
        <v>5262.0640000000003</v>
      </c>
      <c r="L4" s="7">
        <v>6184.2539999999999</v>
      </c>
      <c r="M4" s="7">
        <v>3863.4989999999998</v>
      </c>
      <c r="N4" s="7">
        <v>3745.636</v>
      </c>
      <c r="O4" s="7">
        <v>3237.672</v>
      </c>
      <c r="P4" s="7">
        <v>2320.0909999999999</v>
      </c>
      <c r="Q4" s="7">
        <v>2704.59</v>
      </c>
      <c r="V4" s="69"/>
      <c r="W4" s="69"/>
    </row>
    <row r="5" spans="2:23" ht="15.95" customHeight="1" x14ac:dyDescent="0.2">
      <c r="B5" s="113"/>
      <c r="C5" s="112"/>
      <c r="D5" s="72" t="s">
        <v>6</v>
      </c>
      <c r="E5" s="63">
        <f>E4-E3</f>
        <v>-25940.499000000003</v>
      </c>
      <c r="F5" s="63">
        <f t="shared" ref="F5" si="0">F4-F3</f>
        <v>-24164.044000000002</v>
      </c>
      <c r="G5" s="63">
        <f t="shared" ref="G5:H5" si="1">G4-G3</f>
        <v>-19447.323</v>
      </c>
      <c r="H5" s="63">
        <f t="shared" si="1"/>
        <v>-21480.634999999998</v>
      </c>
      <c r="I5" s="63">
        <f t="shared" ref="I5:J5" si="2">I4-I3</f>
        <v>-23451.045999999998</v>
      </c>
      <c r="J5" s="63">
        <f t="shared" si="2"/>
        <v>-21109.326999999997</v>
      </c>
      <c r="K5" s="63">
        <f t="shared" ref="K5:L5" si="3">K4-K3</f>
        <v>-23257.616000000002</v>
      </c>
      <c r="L5" s="63">
        <f t="shared" si="3"/>
        <v>-23352.465</v>
      </c>
      <c r="M5" s="63">
        <f t="shared" ref="M5:N5" si="4">M4-M3</f>
        <v>-24051.569</v>
      </c>
      <c r="N5" s="63">
        <f t="shared" si="4"/>
        <v>-25908.639000000003</v>
      </c>
      <c r="O5" s="63">
        <f t="shared" ref="O5:P5" si="5">O4-O3</f>
        <v>-27537.5</v>
      </c>
      <c r="P5" s="63">
        <f t="shared" si="5"/>
        <v>-32968.6</v>
      </c>
      <c r="Q5" s="63">
        <f t="shared" ref="Q5" si="6">Q4-Q3</f>
        <v>-32707.318000000003</v>
      </c>
      <c r="V5" s="69"/>
      <c r="W5" s="69"/>
    </row>
    <row r="6" spans="2:23" ht="15.95" customHeight="1" x14ac:dyDescent="0.2">
      <c r="B6" s="113"/>
      <c r="C6" s="112" t="s">
        <v>93</v>
      </c>
      <c r="D6" s="71" t="s">
        <v>4</v>
      </c>
      <c r="E6" s="7">
        <v>36381.642999999996</v>
      </c>
      <c r="F6" s="7">
        <v>37142.428</v>
      </c>
      <c r="G6" s="7">
        <v>29493.238000000001</v>
      </c>
      <c r="H6" s="7">
        <v>33191.167000000001</v>
      </c>
      <c r="I6" s="7">
        <v>38787.093000000001</v>
      </c>
      <c r="J6" s="7">
        <v>35070.226999999999</v>
      </c>
      <c r="K6" s="7">
        <v>38987.625999999997</v>
      </c>
      <c r="L6" s="7">
        <v>43823.555999999997</v>
      </c>
      <c r="M6" s="7">
        <v>43686.171999999999</v>
      </c>
      <c r="N6" s="7">
        <v>44911.357000000004</v>
      </c>
      <c r="O6" s="7">
        <v>50356.580999999998</v>
      </c>
      <c r="P6" s="7">
        <v>60232.493000000002</v>
      </c>
      <c r="Q6" s="7">
        <v>64651.618000000002</v>
      </c>
      <c r="V6" s="69"/>
      <c r="W6" s="69"/>
    </row>
    <row r="7" spans="2:23" ht="15.95" customHeight="1" x14ac:dyDescent="0.2">
      <c r="B7" s="113"/>
      <c r="C7" s="112"/>
      <c r="D7" s="71" t="s">
        <v>5</v>
      </c>
      <c r="E7" s="6">
        <v>4291.5730000000003</v>
      </c>
      <c r="F7" s="6">
        <v>8371.9050000000007</v>
      </c>
      <c r="G7" s="6">
        <v>6712.1769999999997</v>
      </c>
      <c r="H7" s="6">
        <v>7812.2730000000001</v>
      </c>
      <c r="I7" s="6">
        <v>11458.939</v>
      </c>
      <c r="J7" s="6">
        <v>8370.9459999999999</v>
      </c>
      <c r="K7" s="6">
        <v>9095.7970000000005</v>
      </c>
      <c r="L7" s="6">
        <v>10361.174000000001</v>
      </c>
      <c r="M7" s="6">
        <v>7021.3289999999997</v>
      </c>
      <c r="N7" s="6">
        <v>7374.7879999999996</v>
      </c>
      <c r="O7" s="6">
        <v>6643.0619999999999</v>
      </c>
      <c r="P7" s="6">
        <v>5250.7070000000003</v>
      </c>
      <c r="Q7" s="6">
        <v>6510.5349999999999</v>
      </c>
      <c r="V7" s="69"/>
      <c r="W7" s="69"/>
    </row>
    <row r="8" spans="2:23" ht="15.95" customHeight="1" x14ac:dyDescent="0.2">
      <c r="B8" s="114"/>
      <c r="C8" s="112"/>
      <c r="D8" s="73" t="s">
        <v>6</v>
      </c>
      <c r="E8" s="9">
        <f>E7-E6</f>
        <v>-32090.069999999996</v>
      </c>
      <c r="F8" s="9">
        <f t="shared" ref="F8" si="7">F7-F6</f>
        <v>-28770.523000000001</v>
      </c>
      <c r="G8" s="9">
        <f t="shared" ref="G8:H8" si="8">G7-G6</f>
        <v>-22781.061000000002</v>
      </c>
      <c r="H8" s="9">
        <f t="shared" si="8"/>
        <v>-25378.894</v>
      </c>
      <c r="I8" s="9">
        <f t="shared" ref="I8:J8" si="9">I7-I6</f>
        <v>-27328.154000000002</v>
      </c>
      <c r="J8" s="9">
        <f t="shared" si="9"/>
        <v>-26699.280999999999</v>
      </c>
      <c r="K8" s="9">
        <f t="shared" ref="K8:L8" si="10">K7-K6</f>
        <v>-29891.828999999998</v>
      </c>
      <c r="L8" s="9">
        <f t="shared" si="10"/>
        <v>-33462.381999999998</v>
      </c>
      <c r="M8" s="9">
        <f t="shared" ref="M8:N8" si="11">M7-M6</f>
        <v>-36664.843000000001</v>
      </c>
      <c r="N8" s="9">
        <f t="shared" si="11"/>
        <v>-37536.569000000003</v>
      </c>
      <c r="O8" s="9">
        <f t="shared" ref="O8:P8" si="12">O7-O6</f>
        <v>-43713.519</v>
      </c>
      <c r="P8" s="9">
        <f t="shared" si="12"/>
        <v>-54981.786</v>
      </c>
      <c r="Q8" s="9">
        <f t="shared" ref="Q8" si="13">Q7-Q6</f>
        <v>-58141.082999999999</v>
      </c>
      <c r="V8" s="69"/>
      <c r="W8" s="69"/>
    </row>
    <row r="9" spans="2:23" x14ac:dyDescent="0.2">
      <c r="B9" s="74"/>
      <c r="C9" s="75"/>
      <c r="D9" s="7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V9" s="69"/>
      <c r="W9" s="69"/>
    </row>
    <row r="10" spans="2:23" ht="21.95" customHeight="1" x14ac:dyDescent="0.2">
      <c r="B10" s="77" t="s">
        <v>45</v>
      </c>
      <c r="C10" s="78"/>
      <c r="D10" s="79" t="s">
        <v>7</v>
      </c>
      <c r="E10" s="11">
        <f>E6/E3</f>
        <v>1.2596693084596233</v>
      </c>
      <c r="F10" s="11">
        <f t="shared" ref="F10:F11" si="14">F6/F3</f>
        <v>1.215004355607284</v>
      </c>
      <c r="G10" s="11">
        <f t="shared" ref="G10:H10" si="15">G6/G3</f>
        <v>1.2213478265604836</v>
      </c>
      <c r="H10" s="11">
        <f t="shared" si="15"/>
        <v>1.2444502059325833</v>
      </c>
      <c r="I10" s="11">
        <f t="shared" ref="I10:J10" si="16">I6/I3</f>
        <v>1.2653245913370541</v>
      </c>
      <c r="J10" s="11">
        <f t="shared" si="16"/>
        <v>1.3283218388976099</v>
      </c>
      <c r="K10" s="11">
        <f t="shared" ref="K10:L10" si="17">K6/K3</f>
        <v>1.3670428980970333</v>
      </c>
      <c r="L10" s="11">
        <f t="shared" si="17"/>
        <v>1.4836974953108366</v>
      </c>
      <c r="M10" s="11">
        <f t="shared" ref="M10:N10" si="18">M6/M3</f>
        <v>1.5649674218955869</v>
      </c>
      <c r="N10" s="11">
        <f t="shared" si="18"/>
        <v>1.5144985672386191</v>
      </c>
      <c r="O10" s="11">
        <f t="shared" ref="O10:P10" si="19">O6/O3</f>
        <v>1.6362729345590661</v>
      </c>
      <c r="P10" s="11">
        <f t="shared" si="19"/>
        <v>1.7068497383481864</v>
      </c>
      <c r="Q10" s="11">
        <f t="shared" ref="Q10" si="20">Q6/Q3</f>
        <v>1.8257027551297149</v>
      </c>
      <c r="V10" s="69"/>
      <c r="W10" s="69"/>
    </row>
    <row r="11" spans="2:23" ht="21.95" customHeight="1" x14ac:dyDescent="0.2">
      <c r="B11" s="80" t="s">
        <v>8</v>
      </c>
      <c r="C11" s="81"/>
      <c r="D11" s="82" t="s">
        <v>7</v>
      </c>
      <c r="E11" s="51">
        <f>E7/E4</f>
        <v>1.4590234381507317</v>
      </c>
      <c r="F11" s="51">
        <f t="shared" si="14"/>
        <v>1.3069367720793177</v>
      </c>
      <c r="G11" s="51">
        <f t="shared" ref="G11:H11" si="21">G7/G4</f>
        <v>1.4278845826568505</v>
      </c>
      <c r="H11" s="51">
        <f t="shared" si="21"/>
        <v>1.5050475705177417</v>
      </c>
      <c r="I11" s="51">
        <f t="shared" ref="I11:J11" si="22">I7/I4</f>
        <v>1.5908957627996361</v>
      </c>
      <c r="J11" s="51">
        <f t="shared" si="22"/>
        <v>1.5816386645600686</v>
      </c>
      <c r="K11" s="51">
        <f t="shared" ref="K11:L11" si="23">K7/K4</f>
        <v>1.7285606940546523</v>
      </c>
      <c r="L11" s="51">
        <f t="shared" si="23"/>
        <v>1.6754121030604501</v>
      </c>
      <c r="M11" s="51">
        <f t="shared" ref="M11:N11" si="24">M7/M4</f>
        <v>1.8173497650704711</v>
      </c>
      <c r="N11" s="51">
        <f t="shared" si="24"/>
        <v>1.9689014095336546</v>
      </c>
      <c r="O11" s="51">
        <f t="shared" ref="O11:P11" si="25">O7/O4</f>
        <v>2.0518020355366446</v>
      </c>
      <c r="P11" s="51">
        <f t="shared" si="25"/>
        <v>2.2631470058717529</v>
      </c>
      <c r="Q11" s="51">
        <f t="shared" ref="Q11" si="26">Q7/Q4</f>
        <v>2.4072169903756206</v>
      </c>
      <c r="V11" s="69"/>
      <c r="W11" s="69"/>
    </row>
    <row r="12" spans="2:23" ht="20.25" customHeight="1" x14ac:dyDescent="0.2">
      <c r="B12" s="56"/>
      <c r="C12" s="57"/>
      <c r="D12" s="58"/>
      <c r="E12" s="52"/>
      <c r="F12" s="52"/>
    </row>
    <row r="13" spans="2:23" x14ac:dyDescent="0.2">
      <c r="C13" s="12"/>
      <c r="D13" s="12"/>
    </row>
    <row r="14" spans="2:23" x14ac:dyDescent="0.2">
      <c r="C14" s="12"/>
      <c r="D14" s="12"/>
      <c r="E14" s="13"/>
      <c r="P14" s="16" t="s">
        <v>9</v>
      </c>
    </row>
    <row r="15" spans="2:23" x14ac:dyDescent="0.2">
      <c r="C15" s="12"/>
      <c r="D15" s="12"/>
    </row>
    <row r="16" spans="2:23" x14ac:dyDescent="0.2">
      <c r="C16" s="12"/>
      <c r="D16" s="12"/>
    </row>
    <row r="17" spans="3:19" x14ac:dyDescent="0.2">
      <c r="C17" s="12"/>
      <c r="D17" s="12"/>
    </row>
    <row r="18" spans="3:19" x14ac:dyDescent="0.2">
      <c r="C18" s="12"/>
      <c r="D18" s="12"/>
    </row>
    <row r="19" spans="3:19" x14ac:dyDescent="0.2">
      <c r="C19" s="12"/>
      <c r="D19" s="12"/>
      <c r="R19" s="13"/>
      <c r="S19" s="13"/>
    </row>
    <row r="20" spans="3:19" x14ac:dyDescent="0.2">
      <c r="C20" s="12"/>
      <c r="D20" s="12"/>
      <c r="N20" s="13"/>
      <c r="O20" s="13"/>
      <c r="R20" s="13"/>
      <c r="S20" s="13"/>
    </row>
    <row r="21" spans="3:19" x14ac:dyDescent="0.2">
      <c r="C21" s="12"/>
      <c r="D21" s="12"/>
      <c r="M21" s="13"/>
      <c r="N21" s="13"/>
      <c r="R21" s="13"/>
      <c r="S21" s="13"/>
    </row>
    <row r="22" spans="3:19" x14ac:dyDescent="0.2">
      <c r="C22" s="12"/>
      <c r="D22" s="12"/>
      <c r="M22" s="13"/>
      <c r="N22" s="13"/>
      <c r="O22" s="13"/>
      <c r="R22" s="13"/>
      <c r="S22" s="13"/>
    </row>
    <row r="23" spans="3:19" x14ac:dyDescent="0.2">
      <c r="C23" s="12"/>
      <c r="D23" s="12"/>
      <c r="M23" s="13"/>
      <c r="R23" s="13"/>
      <c r="S23" s="13"/>
    </row>
    <row r="24" spans="3:19" x14ac:dyDescent="0.2">
      <c r="C24" s="12"/>
      <c r="D24" s="12"/>
      <c r="M24" s="13"/>
      <c r="N24" s="13"/>
      <c r="O24" s="13"/>
      <c r="R24" s="13"/>
      <c r="S24" s="13"/>
    </row>
    <row r="25" spans="3:19" x14ac:dyDescent="0.2">
      <c r="C25" s="12"/>
      <c r="D25" s="12"/>
      <c r="M25" s="13"/>
      <c r="N25" s="13"/>
      <c r="O25" s="13"/>
      <c r="R25" s="13"/>
      <c r="S25" s="13"/>
    </row>
    <row r="26" spans="3:19" x14ac:dyDescent="0.2">
      <c r="M26" s="13"/>
      <c r="N26" s="13"/>
      <c r="O26" s="13"/>
      <c r="R26" s="13"/>
      <c r="S26" s="13"/>
    </row>
    <row r="27" spans="3:19" x14ac:dyDescent="0.2">
      <c r="M27" s="13"/>
      <c r="N27" s="13"/>
      <c r="O27" s="13"/>
    </row>
    <row r="28" spans="3:19" x14ac:dyDescent="0.2">
      <c r="M28" s="13"/>
      <c r="N28" s="13"/>
    </row>
    <row r="29" spans="3:19" x14ac:dyDescent="0.2">
      <c r="M29" s="13"/>
      <c r="N29" s="13"/>
    </row>
    <row r="30" spans="3:19" x14ac:dyDescent="0.2">
      <c r="C30" s="12"/>
      <c r="D30" s="12"/>
      <c r="M30" s="13"/>
      <c r="N30" s="13"/>
    </row>
    <row r="31" spans="3:19" x14ac:dyDescent="0.2">
      <c r="M31" s="13"/>
      <c r="N31" s="13"/>
    </row>
    <row r="32" spans="3:19" x14ac:dyDescent="0.2">
      <c r="C32" s="12"/>
      <c r="D32" s="12"/>
      <c r="M32" s="13"/>
      <c r="N32" s="13"/>
    </row>
    <row r="33" spans="3:14" x14ac:dyDescent="0.2">
      <c r="C33" s="12"/>
      <c r="D33" s="12"/>
      <c r="M33" s="13"/>
      <c r="N33" s="13"/>
    </row>
    <row r="34" spans="3:14" x14ac:dyDescent="0.2">
      <c r="C34" s="12"/>
      <c r="D34" s="12"/>
      <c r="M34" s="13"/>
      <c r="N34" s="13"/>
    </row>
    <row r="35" spans="3:14" x14ac:dyDescent="0.2">
      <c r="C35" s="12"/>
      <c r="D35" s="12"/>
      <c r="M35" s="13"/>
      <c r="N35" s="13"/>
    </row>
    <row r="36" spans="3:14" x14ac:dyDescent="0.2">
      <c r="M36" s="13"/>
      <c r="N36" s="13"/>
    </row>
  </sheetData>
  <sheetProtection selectLockedCells="1" selectUnlockedCells="1"/>
  <sortState ref="R4:U9">
    <sortCondition ref="S4:S9"/>
  </sortState>
  <mergeCells count="3">
    <mergeCell ref="C3:C5"/>
    <mergeCell ref="C6:C8"/>
    <mergeCell ref="B3:B8"/>
  </mergeCells>
  <phoneticPr fontId="9" type="noConversion"/>
  <hyperlinks>
    <hyperlink ref="P14" location="ÍNDICE!A1" display="Voltar ao índice"/>
  </hyperlinks>
  <pageMargins left="0.64027777777777772" right="0.44027777777777777" top="1" bottom="1" header="0.51180555555555551" footer="0.51180555555555551"/>
  <pageSetup paperSize="9" scale="61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18" width="11.42578125" style="2" bestFit="1" customWidth="1"/>
    <col min="19" max="19" width="12.42578125" style="2" bestFit="1" customWidth="1"/>
    <col min="20" max="16384" width="9.140625" style="2"/>
  </cols>
  <sheetData>
    <row r="1" spans="2:23" ht="29.85" customHeight="1" x14ac:dyDescent="0.2">
      <c r="B1" s="3" t="s">
        <v>51</v>
      </c>
      <c r="C1" s="3"/>
    </row>
    <row r="2" spans="2:23" ht="21.75" customHeight="1" x14ac:dyDescent="0.2">
      <c r="B2" s="55" t="s">
        <v>68</v>
      </c>
      <c r="C2" s="1" t="s">
        <v>2</v>
      </c>
      <c r="D2" s="1" t="s">
        <v>3</v>
      </c>
      <c r="E2" s="68">
        <v>2010</v>
      </c>
      <c r="F2" s="68">
        <v>2011</v>
      </c>
      <c r="G2" s="68">
        <v>2012</v>
      </c>
      <c r="H2" s="68">
        <v>2013</v>
      </c>
      <c r="I2" s="68">
        <v>2014</v>
      </c>
      <c r="J2" s="68">
        <v>2015</v>
      </c>
      <c r="K2" s="68">
        <v>2016</v>
      </c>
      <c r="L2" s="68">
        <v>2017</v>
      </c>
      <c r="M2" s="68">
        <v>2018</v>
      </c>
      <c r="N2" s="68">
        <v>2019</v>
      </c>
      <c r="O2" s="68">
        <v>2020</v>
      </c>
      <c r="P2" s="68">
        <v>2021</v>
      </c>
      <c r="Q2" s="68">
        <v>2022</v>
      </c>
    </row>
    <row r="3" spans="2:23" ht="18" customHeight="1" x14ac:dyDescent="0.2">
      <c r="B3" s="113" t="s">
        <v>70</v>
      </c>
      <c r="C3" s="115" t="s">
        <v>94</v>
      </c>
      <c r="D3" s="83" t="s">
        <v>69</v>
      </c>
      <c r="E3" s="7">
        <v>2665.5360000000001</v>
      </c>
      <c r="F3" s="7">
        <v>6001.3459999999995</v>
      </c>
      <c r="G3" s="7">
        <v>4160.5450000000001</v>
      </c>
      <c r="H3" s="7">
        <v>4516.7070000000003</v>
      </c>
      <c r="I3" s="7">
        <v>6611.9269999999997</v>
      </c>
      <c r="J3" s="7">
        <v>4717.5469999999996</v>
      </c>
      <c r="K3" s="7">
        <v>4892.3860000000004</v>
      </c>
      <c r="L3" s="7">
        <v>5648.7550000000001</v>
      </c>
      <c r="M3" s="7">
        <v>3461.848</v>
      </c>
      <c r="N3" s="7">
        <v>3108.248</v>
      </c>
      <c r="O3" s="7">
        <v>2428.3560000000002</v>
      </c>
      <c r="P3" s="7">
        <v>1884.982</v>
      </c>
      <c r="Q3" s="7">
        <v>2257.0259999999998</v>
      </c>
    </row>
    <row r="4" spans="2:23" ht="18" customHeight="1" x14ac:dyDescent="0.2">
      <c r="B4" s="113"/>
      <c r="C4" s="115"/>
      <c r="D4" s="83" t="s">
        <v>10</v>
      </c>
      <c r="E4" s="7">
        <v>275.86500000000001</v>
      </c>
      <c r="F4" s="7">
        <v>404.4</v>
      </c>
      <c r="G4" s="7">
        <v>540.23900000000003</v>
      </c>
      <c r="H4" s="7">
        <v>674.00800000000004</v>
      </c>
      <c r="I4" s="7">
        <v>590.89499999999998</v>
      </c>
      <c r="J4" s="7">
        <v>575.03099999999995</v>
      </c>
      <c r="K4" s="7">
        <v>369.678</v>
      </c>
      <c r="L4" s="7">
        <v>535.49900000000002</v>
      </c>
      <c r="M4" s="7">
        <v>401.65100000000001</v>
      </c>
      <c r="N4" s="7">
        <v>637.38800000000003</v>
      </c>
      <c r="O4" s="7">
        <v>809.31600000000003</v>
      </c>
      <c r="P4" s="7">
        <v>435.10899999999998</v>
      </c>
      <c r="Q4" s="7">
        <v>447.56400000000002</v>
      </c>
      <c r="V4" s="13"/>
      <c r="W4" s="13"/>
    </row>
    <row r="5" spans="2:23" ht="18" customHeight="1" x14ac:dyDescent="0.2">
      <c r="B5" s="113"/>
      <c r="C5" s="115"/>
      <c r="D5" s="84" t="s">
        <v>11</v>
      </c>
      <c r="E5" s="14">
        <f>SUM(E3:E4)</f>
        <v>2941.4009999999998</v>
      </c>
      <c r="F5" s="14">
        <f t="shared" ref="F5" si="0">SUM(F3:F4)</f>
        <v>6405.7459999999992</v>
      </c>
      <c r="G5" s="14">
        <f>SUM(G3:G4)</f>
        <v>4700.7839999999997</v>
      </c>
      <c r="H5" s="14">
        <f t="shared" ref="H5:J5" si="1">SUM(H3:H4)</f>
        <v>5190.7150000000001</v>
      </c>
      <c r="I5" s="14">
        <f t="shared" si="1"/>
        <v>7202.8220000000001</v>
      </c>
      <c r="J5" s="14">
        <f t="shared" si="1"/>
        <v>5292.5779999999995</v>
      </c>
      <c r="K5" s="14">
        <f t="shared" ref="K5:L5" si="2">SUM(K3:K4)</f>
        <v>5262.0640000000003</v>
      </c>
      <c r="L5" s="14">
        <f t="shared" si="2"/>
        <v>6184.2539999999999</v>
      </c>
      <c r="M5" s="14">
        <f t="shared" ref="M5:N5" si="3">SUM(M3:M4)</f>
        <v>3863.4989999999998</v>
      </c>
      <c r="N5" s="14">
        <f t="shared" si="3"/>
        <v>3745.636</v>
      </c>
      <c r="O5" s="14">
        <f t="shared" ref="O5:P5" si="4">SUM(O3:O4)</f>
        <v>3237.6720000000005</v>
      </c>
      <c r="P5" s="14">
        <f t="shared" si="4"/>
        <v>2320.0909999999999</v>
      </c>
      <c r="Q5" s="14">
        <f t="shared" ref="Q5" si="5">SUM(Q3:Q4)</f>
        <v>2704.5899999999997</v>
      </c>
      <c r="V5" s="13"/>
      <c r="W5" s="13"/>
    </row>
    <row r="6" spans="2:23" ht="18" customHeight="1" x14ac:dyDescent="0.2">
      <c r="B6" s="113"/>
      <c r="C6" s="116" t="s">
        <v>95</v>
      </c>
      <c r="D6" s="85" t="s">
        <v>69</v>
      </c>
      <c r="E6" s="8">
        <v>3786.5929999999998</v>
      </c>
      <c r="F6" s="8">
        <v>7704.1819999999998</v>
      </c>
      <c r="G6" s="8">
        <v>5794.2640000000001</v>
      </c>
      <c r="H6" s="8">
        <v>6788.6409999999996</v>
      </c>
      <c r="I6" s="8">
        <v>10510.487999999999</v>
      </c>
      <c r="J6" s="8">
        <v>7382.4790000000003</v>
      </c>
      <c r="K6" s="8">
        <v>8387.2909999999993</v>
      </c>
      <c r="L6" s="8">
        <v>9239.1929999999993</v>
      </c>
      <c r="M6" s="8">
        <v>6135.0469999999996</v>
      </c>
      <c r="N6" s="8">
        <v>6113.4409999999998</v>
      </c>
      <c r="O6" s="8">
        <v>5053.1629999999996</v>
      </c>
      <c r="P6" s="8">
        <v>4228.2510000000002</v>
      </c>
      <c r="Q6" s="8">
        <v>5321.6719999999996</v>
      </c>
      <c r="V6" s="13"/>
      <c r="W6" s="13"/>
    </row>
    <row r="7" spans="2:23" ht="18" customHeight="1" x14ac:dyDescent="0.2">
      <c r="B7" s="113"/>
      <c r="C7" s="116"/>
      <c r="D7" s="83" t="s">
        <v>10</v>
      </c>
      <c r="E7" s="7">
        <v>504.98</v>
      </c>
      <c r="F7" s="7">
        <v>667.72299999999996</v>
      </c>
      <c r="G7" s="7">
        <v>917.91300000000001</v>
      </c>
      <c r="H7" s="7">
        <v>1023.6319999999999</v>
      </c>
      <c r="I7" s="7">
        <v>948.45100000000002</v>
      </c>
      <c r="J7" s="7">
        <v>988.46699999999998</v>
      </c>
      <c r="K7" s="7">
        <v>708.50599999999997</v>
      </c>
      <c r="L7" s="7">
        <v>1121.981</v>
      </c>
      <c r="M7" s="7">
        <v>886.28200000000004</v>
      </c>
      <c r="N7" s="7">
        <v>1261.347</v>
      </c>
      <c r="O7" s="7">
        <v>1589.8989999999999</v>
      </c>
      <c r="P7" s="7">
        <v>1022.456</v>
      </c>
      <c r="Q7" s="7">
        <v>1188.8630000000001</v>
      </c>
    </row>
    <row r="8" spans="2:23" ht="18" customHeight="1" x14ac:dyDescent="0.2">
      <c r="B8" s="114"/>
      <c r="C8" s="116"/>
      <c r="D8" s="86" t="s">
        <v>11</v>
      </c>
      <c r="E8" s="15">
        <f>SUM(E6:E7)</f>
        <v>4291.5730000000003</v>
      </c>
      <c r="F8" s="15">
        <f t="shared" ref="F8" si="6">SUM(F6:F7)</f>
        <v>8371.9049999999988</v>
      </c>
      <c r="G8" s="15">
        <f t="shared" ref="G8:H8" si="7">SUM(G6:G7)</f>
        <v>6712.1769999999997</v>
      </c>
      <c r="H8" s="15">
        <f t="shared" si="7"/>
        <v>7812.2729999999992</v>
      </c>
      <c r="I8" s="15">
        <f t="shared" ref="I8:J8" si="8">SUM(I6:I7)</f>
        <v>11458.938999999998</v>
      </c>
      <c r="J8" s="15">
        <f t="shared" si="8"/>
        <v>8370.9459999999999</v>
      </c>
      <c r="K8" s="15">
        <f t="shared" ref="K8:L8" si="9">SUM(K6:K7)</f>
        <v>9095.7969999999987</v>
      </c>
      <c r="L8" s="15">
        <f t="shared" si="9"/>
        <v>10361.173999999999</v>
      </c>
      <c r="M8" s="15">
        <f t="shared" ref="M8:N8" si="10">SUM(M6:M7)</f>
        <v>7021.3289999999997</v>
      </c>
      <c r="N8" s="15">
        <f t="shared" si="10"/>
        <v>7374.7879999999996</v>
      </c>
      <c r="O8" s="15">
        <f t="shared" ref="O8:P8" si="11">SUM(O6:O7)</f>
        <v>6643.0619999999999</v>
      </c>
      <c r="P8" s="15">
        <f t="shared" si="11"/>
        <v>5250.7070000000003</v>
      </c>
      <c r="Q8" s="15">
        <f t="shared" ref="Q8" si="12">SUM(Q6:Q7)</f>
        <v>6510.5349999999999</v>
      </c>
    </row>
    <row r="9" spans="2:23" ht="15.95" customHeight="1" x14ac:dyDescent="0.2">
      <c r="B9" s="117"/>
      <c r="C9" s="117"/>
      <c r="D9" s="117"/>
    </row>
    <row r="11" spans="2:23" x14ac:dyDescent="0.2">
      <c r="P11" s="16" t="s">
        <v>9</v>
      </c>
    </row>
    <row r="13" spans="2:23" x14ac:dyDescent="0.2">
      <c r="D13" s="17"/>
    </row>
    <row r="14" spans="2:23" x14ac:dyDescent="0.2">
      <c r="D14" s="17"/>
      <c r="E14" s="13"/>
      <c r="F14" s="13"/>
    </row>
    <row r="15" spans="2:23" x14ac:dyDescent="0.2">
      <c r="D15" s="17"/>
    </row>
    <row r="16" spans="2:23" x14ac:dyDescent="0.2">
      <c r="D16" s="17"/>
      <c r="L16" s="13"/>
      <c r="M16" s="13"/>
      <c r="R16" s="69"/>
      <c r="S16" s="69"/>
    </row>
    <row r="17" spans="4:19" x14ac:dyDescent="0.2">
      <c r="D17" s="17"/>
      <c r="L17" s="13"/>
      <c r="M17" s="13"/>
      <c r="N17" s="13"/>
      <c r="R17" s="69"/>
      <c r="S17" s="69"/>
    </row>
    <row r="18" spans="4:19" x14ac:dyDescent="0.2">
      <c r="D18" s="17"/>
      <c r="M18" s="13"/>
      <c r="N18" s="13"/>
      <c r="R18" s="69"/>
      <c r="S18" s="69"/>
    </row>
    <row r="19" spans="4:19" x14ac:dyDescent="0.2">
      <c r="D19" s="17"/>
      <c r="M19" s="13"/>
      <c r="N19" s="13"/>
      <c r="Q19" s="13"/>
      <c r="R19" s="69"/>
      <c r="S19" s="69"/>
    </row>
    <row r="20" spans="4:19" x14ac:dyDescent="0.2">
      <c r="D20" s="17"/>
      <c r="M20" s="13"/>
      <c r="N20" s="13"/>
      <c r="Q20" s="13"/>
      <c r="R20" s="69"/>
      <c r="S20" s="69"/>
    </row>
    <row r="21" spans="4:19" x14ac:dyDescent="0.2">
      <c r="D21" s="17"/>
      <c r="M21" s="13"/>
      <c r="N21" s="13"/>
      <c r="Q21" s="13"/>
      <c r="R21" s="69"/>
      <c r="S21" s="69"/>
    </row>
    <row r="22" spans="4:19" x14ac:dyDescent="0.2">
      <c r="D22" s="17"/>
      <c r="M22" s="13"/>
      <c r="N22" s="13"/>
      <c r="Q22" s="13"/>
      <c r="R22" s="69"/>
      <c r="S22" s="69"/>
    </row>
    <row r="23" spans="4:19" x14ac:dyDescent="0.2">
      <c r="M23" s="13"/>
      <c r="N23" s="13"/>
      <c r="Q23" s="13"/>
      <c r="R23" s="69"/>
      <c r="S23" s="69"/>
    </row>
    <row r="24" spans="4:19" x14ac:dyDescent="0.2">
      <c r="M24" s="13"/>
      <c r="N24" s="13"/>
      <c r="Q24" s="13"/>
      <c r="R24" s="69"/>
      <c r="S24" s="69"/>
    </row>
    <row r="25" spans="4:19" x14ac:dyDescent="0.2">
      <c r="M25" s="13"/>
      <c r="N25" s="13"/>
      <c r="Q25" s="13"/>
      <c r="R25" s="69"/>
      <c r="S25" s="69"/>
    </row>
    <row r="26" spans="4:19" x14ac:dyDescent="0.2">
      <c r="M26" s="13"/>
      <c r="N26" s="13"/>
      <c r="Q26" s="13"/>
      <c r="R26" s="13"/>
    </row>
    <row r="27" spans="4:19" x14ac:dyDescent="0.2">
      <c r="M27" s="13"/>
      <c r="N27" s="13"/>
      <c r="Q27" s="13"/>
      <c r="R27" s="13"/>
    </row>
    <row r="28" spans="4:19" x14ac:dyDescent="0.2">
      <c r="D28" s="17"/>
      <c r="M28" s="13"/>
      <c r="N28" s="13"/>
      <c r="Q28" s="13"/>
      <c r="R28" s="13"/>
    </row>
    <row r="29" spans="4:19" x14ac:dyDescent="0.2">
      <c r="D29" s="17"/>
      <c r="M29" s="13"/>
      <c r="N29" s="13"/>
    </row>
    <row r="30" spans="4:19" x14ac:dyDescent="0.2">
      <c r="D30" s="17"/>
    </row>
    <row r="31" spans="4:19" x14ac:dyDescent="0.2"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4:19" x14ac:dyDescent="0.2">
      <c r="D32" s="17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23"/>
    </row>
    <row r="33" spans="4:17" x14ac:dyDescent="0.2">
      <c r="D33" s="1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4:17" x14ac:dyDescent="0.2">
      <c r="D34" s="17"/>
    </row>
    <row r="35" spans="4:17" x14ac:dyDescent="0.2">
      <c r="D35" s="17"/>
    </row>
  </sheetData>
  <sheetProtection selectLockedCells="1" selectUnlockedCells="1"/>
  <mergeCells count="4">
    <mergeCell ref="C3:C5"/>
    <mergeCell ref="C6:C8"/>
    <mergeCell ref="B9:D9"/>
    <mergeCell ref="B3:B8"/>
  </mergeCells>
  <phoneticPr fontId="9" type="noConversion"/>
  <hyperlinks>
    <hyperlink ref="P11" location="ÍNDICE!A1" display="Voltar ao índice"/>
  </hyperlink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ignoredErrors>
    <ignoredError sqref="E5:G5 H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7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20.42578125" style="2" customWidth="1"/>
    <col min="3" max="3" width="12.42578125" style="2" customWidth="1"/>
    <col min="4" max="4" width="11.7109375" style="2" customWidth="1"/>
    <col min="5" max="5" width="7.42578125" style="2" customWidth="1"/>
    <col min="6" max="6" width="21.5703125" style="2" customWidth="1"/>
    <col min="7" max="7" width="12.42578125" style="2" customWidth="1"/>
    <col min="8" max="8" width="11.7109375" style="2" customWidth="1"/>
    <col min="9" max="9" width="9.140625" style="2"/>
    <col min="10" max="11" width="11.85546875" style="2" bestFit="1" customWidth="1"/>
    <col min="12" max="14" width="9.140625" style="2"/>
    <col min="15" max="15" width="15.42578125" style="2" customWidth="1"/>
    <col min="16" max="16" width="18.5703125" style="2" bestFit="1" customWidth="1"/>
    <col min="17" max="16384" width="9.140625" style="2"/>
  </cols>
  <sheetData>
    <row r="1" spans="2:16" ht="21.95" customHeight="1" x14ac:dyDescent="0.2">
      <c r="B1" s="3" t="s">
        <v>63</v>
      </c>
      <c r="F1" s="18"/>
    </row>
    <row r="2" spans="2:16" ht="21.95" customHeight="1" x14ac:dyDescent="0.2">
      <c r="B2" s="35">
        <v>2021</v>
      </c>
      <c r="F2" s="35">
        <v>2022</v>
      </c>
    </row>
    <row r="3" spans="2:16" ht="29.1" customHeight="1" x14ac:dyDescent="0.2">
      <c r="B3" s="5"/>
      <c r="C3" s="19" t="s">
        <v>62</v>
      </c>
      <c r="D3" s="19" t="s">
        <v>12</v>
      </c>
      <c r="E3" s="20"/>
      <c r="F3" s="5"/>
      <c r="G3" s="19" t="s">
        <v>62</v>
      </c>
      <c r="H3" s="19" t="s">
        <v>12</v>
      </c>
      <c r="J3" s="28"/>
      <c r="K3" s="28"/>
    </row>
    <row r="4" spans="2:16" ht="15.95" customHeight="1" x14ac:dyDescent="0.2">
      <c r="B4" s="21" t="s">
        <v>13</v>
      </c>
      <c r="C4" s="7">
        <v>1286.9380000000001</v>
      </c>
      <c r="D4" s="7">
        <v>2556.1669999999999</v>
      </c>
      <c r="F4" s="21" t="s">
        <v>13</v>
      </c>
      <c r="G4" s="7">
        <v>1535.328</v>
      </c>
      <c r="H4" s="7">
        <v>2992.9450000000002</v>
      </c>
      <c r="J4" s="28"/>
      <c r="K4" s="28"/>
      <c r="O4" s="13"/>
      <c r="P4" s="13"/>
    </row>
    <row r="5" spans="2:16" ht="15.95" customHeight="1" x14ac:dyDescent="0.2">
      <c r="B5" s="22" t="s">
        <v>35</v>
      </c>
      <c r="C5" s="14">
        <v>167.80099999999999</v>
      </c>
      <c r="D5" s="14">
        <v>806.96299999999997</v>
      </c>
      <c r="F5" s="22" t="s">
        <v>35</v>
      </c>
      <c r="G5" s="14">
        <v>404.90199999999999</v>
      </c>
      <c r="H5" s="14">
        <v>1559.799</v>
      </c>
      <c r="J5" s="28"/>
      <c r="K5" s="59"/>
      <c r="O5" s="13"/>
      <c r="P5" s="13"/>
    </row>
    <row r="6" spans="2:16" ht="15.95" customHeight="1" x14ac:dyDescent="0.2">
      <c r="B6" s="21" t="s">
        <v>15</v>
      </c>
      <c r="C6" s="7">
        <v>296.42599999999999</v>
      </c>
      <c r="D6" s="7">
        <v>722.44500000000005</v>
      </c>
      <c r="F6" s="21" t="s">
        <v>15</v>
      </c>
      <c r="G6" s="7">
        <v>356.63400000000001</v>
      </c>
      <c r="H6" s="7">
        <v>893.452</v>
      </c>
      <c r="J6" s="28"/>
      <c r="K6" s="59"/>
      <c r="L6" s="23"/>
      <c r="O6" s="13"/>
      <c r="P6" s="13"/>
    </row>
    <row r="7" spans="2:16" ht="15.95" customHeight="1" x14ac:dyDescent="0.2">
      <c r="B7" s="36" t="s">
        <v>53</v>
      </c>
      <c r="C7" s="14">
        <v>305.41500000000002</v>
      </c>
      <c r="D7" s="14">
        <v>637.62199999999996</v>
      </c>
      <c r="F7" s="36" t="s">
        <v>53</v>
      </c>
      <c r="G7" s="14">
        <v>213.142</v>
      </c>
      <c r="H7" s="14">
        <v>500.786</v>
      </c>
      <c r="J7" s="60"/>
      <c r="K7" s="59"/>
      <c r="L7" s="23"/>
      <c r="O7" s="13"/>
      <c r="P7" s="13"/>
    </row>
    <row r="8" spans="2:16" ht="15.95" customHeight="1" x14ac:dyDescent="0.2">
      <c r="B8" s="21" t="s">
        <v>14</v>
      </c>
      <c r="C8" s="7">
        <v>86.441000000000003</v>
      </c>
      <c r="D8" s="7">
        <v>141.49799999999999</v>
      </c>
      <c r="F8" s="21" t="s">
        <v>14</v>
      </c>
      <c r="G8" s="7">
        <v>78.287000000000006</v>
      </c>
      <c r="H8" s="7">
        <v>220.429</v>
      </c>
      <c r="J8" s="28"/>
      <c r="K8" s="59"/>
      <c r="O8" s="13"/>
      <c r="P8" s="13"/>
    </row>
    <row r="9" spans="2:16" ht="15.95" customHeight="1" x14ac:dyDescent="0.2">
      <c r="B9" s="22" t="s">
        <v>84</v>
      </c>
      <c r="C9" s="14">
        <v>54.374000000000002</v>
      </c>
      <c r="D9" s="14">
        <v>95.855999999999995</v>
      </c>
      <c r="F9" s="22" t="s">
        <v>99</v>
      </c>
      <c r="G9" s="14">
        <v>56.265999999999998</v>
      </c>
      <c r="H9" s="14">
        <v>134.06200000000001</v>
      </c>
      <c r="J9" s="28"/>
      <c r="K9" s="59"/>
      <c r="O9" s="13"/>
      <c r="P9" s="13"/>
    </row>
    <row r="10" spans="2:16" ht="15.95" customHeight="1" x14ac:dyDescent="0.2">
      <c r="B10" s="21" t="s">
        <v>85</v>
      </c>
      <c r="C10" s="6">
        <v>27.72</v>
      </c>
      <c r="D10" s="6">
        <v>71.08</v>
      </c>
      <c r="E10" s="28"/>
      <c r="F10" s="21" t="s">
        <v>100</v>
      </c>
      <c r="G10" s="6">
        <v>7.4550000000000001</v>
      </c>
      <c r="H10" s="6">
        <v>67.370999999999995</v>
      </c>
      <c r="J10" s="28"/>
      <c r="K10" s="59"/>
      <c r="O10" s="13"/>
      <c r="P10" s="13"/>
    </row>
    <row r="11" spans="2:16" ht="15.95" customHeight="1" x14ac:dyDescent="0.2">
      <c r="B11" s="22" t="s">
        <v>16</v>
      </c>
      <c r="C11" s="14">
        <v>20.378</v>
      </c>
      <c r="D11" s="14">
        <v>43.191000000000003</v>
      </c>
      <c r="F11" s="22" t="s">
        <v>82</v>
      </c>
      <c r="G11" s="14">
        <v>13.308999999999999</v>
      </c>
      <c r="H11" s="14">
        <v>50.726999999999997</v>
      </c>
      <c r="J11" s="28"/>
      <c r="K11" s="59"/>
      <c r="O11" s="13"/>
      <c r="P11" s="13"/>
    </row>
    <row r="12" spans="2:16" ht="15.95" customHeight="1" x14ac:dyDescent="0.2">
      <c r="B12" s="21" t="s">
        <v>89</v>
      </c>
      <c r="C12" s="7">
        <v>18.696000000000002</v>
      </c>
      <c r="D12" s="7">
        <v>39.316000000000003</v>
      </c>
      <c r="F12" s="21" t="s">
        <v>98</v>
      </c>
      <c r="G12" s="7">
        <v>11.606</v>
      </c>
      <c r="H12" s="7">
        <v>28.934000000000001</v>
      </c>
      <c r="J12" s="28"/>
      <c r="K12" s="59"/>
      <c r="O12" s="13"/>
      <c r="P12" s="13"/>
    </row>
    <row r="13" spans="2:16" ht="15.95" customHeight="1" x14ac:dyDescent="0.2">
      <c r="B13" s="36" t="s">
        <v>82</v>
      </c>
      <c r="C13" s="14">
        <v>14.362</v>
      </c>
      <c r="D13" s="14">
        <v>37.326000000000001</v>
      </c>
      <c r="F13" s="36" t="s">
        <v>17</v>
      </c>
      <c r="G13" s="14">
        <v>7.4429999999999996</v>
      </c>
      <c r="H13" s="14">
        <v>23.946999999999999</v>
      </c>
      <c r="J13" s="28"/>
      <c r="K13" s="59"/>
      <c r="O13" s="13"/>
      <c r="P13" s="13"/>
    </row>
    <row r="14" spans="2:16" ht="15.95" customHeight="1" x14ac:dyDescent="0.2">
      <c r="B14" s="21" t="s">
        <v>55</v>
      </c>
      <c r="C14" s="6">
        <f>C15-SUM(C4:C13)</f>
        <v>41.540000000000418</v>
      </c>
      <c r="D14" s="6">
        <f>D15-SUM(D4:D13)</f>
        <v>99.243000000001302</v>
      </c>
      <c r="F14" s="21" t="s">
        <v>55</v>
      </c>
      <c r="G14" s="6">
        <f>G15-SUM(G4:G13)</f>
        <v>20.217999999999847</v>
      </c>
      <c r="H14" s="6">
        <f>H15-SUM(H4:H13)</f>
        <v>38.083000000000538</v>
      </c>
      <c r="J14" s="28"/>
      <c r="K14" s="59"/>
      <c r="L14" s="59"/>
      <c r="O14" s="13"/>
      <c r="P14" s="13"/>
    </row>
    <row r="15" spans="2:16" ht="20.100000000000001" customHeight="1" x14ac:dyDescent="0.2">
      <c r="B15" s="37" t="s">
        <v>11</v>
      </c>
      <c r="C15" s="62">
        <v>2320.0909999999999</v>
      </c>
      <c r="D15" s="62">
        <v>5250.7070000000003</v>
      </c>
      <c r="F15" s="37" t="s">
        <v>11</v>
      </c>
      <c r="G15" s="62">
        <v>2704.59</v>
      </c>
      <c r="H15" s="62">
        <v>6510.5350000000017</v>
      </c>
      <c r="J15" s="67"/>
      <c r="K15" s="67"/>
      <c r="L15" s="23"/>
      <c r="O15" s="13"/>
      <c r="P15" s="13"/>
    </row>
    <row r="16" spans="2:16" ht="20.100000000000001" customHeight="1" x14ac:dyDescent="0.2">
      <c r="J16" s="23"/>
      <c r="K16" s="110"/>
      <c r="L16" s="23"/>
      <c r="O16" s="13"/>
      <c r="P16" s="13"/>
    </row>
    <row r="17" spans="2:16" ht="21.95" customHeight="1" x14ac:dyDescent="0.2">
      <c r="B17" s="3" t="s">
        <v>64</v>
      </c>
      <c r="J17" s="23"/>
      <c r="K17" s="110"/>
      <c r="O17" s="13"/>
      <c r="P17" s="13"/>
    </row>
    <row r="18" spans="2:16" ht="21.95" customHeight="1" x14ac:dyDescent="0.2">
      <c r="B18" s="35">
        <v>2021</v>
      </c>
      <c r="F18" s="35">
        <v>2022</v>
      </c>
      <c r="J18" s="23"/>
      <c r="K18" s="23"/>
      <c r="O18" s="13"/>
      <c r="P18" s="13"/>
    </row>
    <row r="19" spans="2:16" ht="29.1" customHeight="1" x14ac:dyDescent="0.2">
      <c r="B19" s="5"/>
      <c r="C19" s="19" t="s">
        <v>62</v>
      </c>
      <c r="D19" s="19" t="s">
        <v>12</v>
      </c>
      <c r="E19" s="20"/>
      <c r="F19" s="5"/>
      <c r="G19" s="19" t="s">
        <v>62</v>
      </c>
      <c r="H19" s="19" t="s">
        <v>12</v>
      </c>
      <c r="J19" s="26"/>
      <c r="K19" s="23"/>
    </row>
    <row r="20" spans="2:16" ht="15.95" customHeight="1" x14ac:dyDescent="0.2">
      <c r="B20" s="21" t="s">
        <v>13</v>
      </c>
      <c r="C20" s="7">
        <v>22724.891</v>
      </c>
      <c r="D20" s="7">
        <v>36104.491999999998</v>
      </c>
      <c r="F20" s="21" t="s">
        <v>13</v>
      </c>
      <c r="G20" s="7">
        <v>21875.512999999999</v>
      </c>
      <c r="H20" s="7">
        <v>36522.546999999999</v>
      </c>
      <c r="I20"/>
      <c r="J20" s="69"/>
      <c r="K20" s="69"/>
      <c r="L20" s="23"/>
      <c r="O20" s="13"/>
      <c r="P20" s="13"/>
    </row>
    <row r="21" spans="2:16" ht="15.95" customHeight="1" x14ac:dyDescent="0.2">
      <c r="B21" s="22" t="s">
        <v>61</v>
      </c>
      <c r="C21" s="14">
        <v>4111.5559999999996</v>
      </c>
      <c r="D21" s="14">
        <v>8422.0390000000007</v>
      </c>
      <c r="F21" s="22" t="s">
        <v>61</v>
      </c>
      <c r="G21" s="14">
        <v>3627.201</v>
      </c>
      <c r="H21" s="14">
        <v>8204.1309999999994</v>
      </c>
      <c r="I21"/>
      <c r="J21" s="69"/>
      <c r="K21" s="69"/>
      <c r="O21" s="13"/>
      <c r="P21" s="13"/>
    </row>
    <row r="22" spans="2:16" ht="15.95" customHeight="1" x14ac:dyDescent="0.2">
      <c r="B22" s="21" t="s">
        <v>60</v>
      </c>
      <c r="C22" s="7">
        <v>3638.4119999999998</v>
      </c>
      <c r="D22" s="7">
        <v>6651.3720000000003</v>
      </c>
      <c r="F22" s="21" t="s">
        <v>60</v>
      </c>
      <c r="G22" s="7">
        <v>4003.0529999999999</v>
      </c>
      <c r="H22" s="7">
        <v>8082.8789999999999</v>
      </c>
      <c r="I22"/>
      <c r="J22" s="13"/>
      <c r="K22" s="13"/>
      <c r="O22" s="13"/>
      <c r="P22" s="13"/>
    </row>
    <row r="23" spans="2:16" ht="15.95" customHeight="1" x14ac:dyDescent="0.2">
      <c r="B23" s="36" t="s">
        <v>52</v>
      </c>
      <c r="C23" s="14">
        <v>1470.192</v>
      </c>
      <c r="D23" s="14">
        <v>3168.4450000000002</v>
      </c>
      <c r="F23" s="36" t="s">
        <v>53</v>
      </c>
      <c r="G23" s="14">
        <v>2530.248</v>
      </c>
      <c r="H23" s="14">
        <v>5318.7089999999998</v>
      </c>
      <c r="I23"/>
      <c r="O23" s="13"/>
      <c r="P23" s="13"/>
    </row>
    <row r="24" spans="2:16" ht="15.95" customHeight="1" x14ac:dyDescent="0.2">
      <c r="B24" s="21" t="s">
        <v>53</v>
      </c>
      <c r="C24" s="7">
        <v>1401.107</v>
      </c>
      <c r="D24" s="7">
        <v>2775.44</v>
      </c>
      <c r="F24" s="21" t="s">
        <v>52</v>
      </c>
      <c r="G24" s="7">
        <v>1716.0440000000001</v>
      </c>
      <c r="H24" s="7">
        <v>3936.5419999999999</v>
      </c>
      <c r="I24"/>
      <c r="O24" s="13"/>
      <c r="P24" s="13"/>
    </row>
    <row r="25" spans="2:16" ht="15.95" customHeight="1" x14ac:dyDescent="0.2">
      <c r="B25" s="22" t="s">
        <v>59</v>
      </c>
      <c r="C25" s="14">
        <v>611.87099999999998</v>
      </c>
      <c r="D25" s="14">
        <v>1384.49</v>
      </c>
      <c r="F25" s="22" t="s">
        <v>16</v>
      </c>
      <c r="G25" s="14">
        <v>694.44100000000003</v>
      </c>
      <c r="H25" s="14">
        <v>989.63099999999997</v>
      </c>
      <c r="I25"/>
      <c r="J25" s="28"/>
      <c r="K25" s="59"/>
      <c r="L25" s="23"/>
      <c r="O25" s="13"/>
      <c r="P25" s="13"/>
    </row>
    <row r="26" spans="2:16" ht="15.95" customHeight="1" x14ac:dyDescent="0.2">
      <c r="B26" s="21" t="s">
        <v>16</v>
      </c>
      <c r="C26" s="7">
        <v>867.33100000000002</v>
      </c>
      <c r="D26" s="7">
        <v>1138.1020000000001</v>
      </c>
      <c r="F26" s="21" t="s">
        <v>86</v>
      </c>
      <c r="G26" s="7">
        <v>529.44200000000001</v>
      </c>
      <c r="H26" s="7">
        <v>630.09299999999996</v>
      </c>
      <c r="I26"/>
      <c r="J26" s="28"/>
      <c r="K26" s="59"/>
      <c r="O26" s="13"/>
      <c r="P26" s="13"/>
    </row>
    <row r="27" spans="2:16" ht="15.95" customHeight="1" x14ac:dyDescent="0.2">
      <c r="B27" s="36" t="s">
        <v>86</v>
      </c>
      <c r="C27" s="14">
        <v>400.78199999999998</v>
      </c>
      <c r="D27" s="14">
        <v>490.09100000000001</v>
      </c>
      <c r="F27" s="36" t="s">
        <v>59</v>
      </c>
      <c r="G27" s="14">
        <v>266.45400000000001</v>
      </c>
      <c r="H27" s="14">
        <v>622.71799999999996</v>
      </c>
      <c r="I27"/>
      <c r="J27" s="61"/>
      <c r="K27" s="28"/>
      <c r="L27" s="23"/>
      <c r="O27" s="13"/>
      <c r="P27" s="13"/>
    </row>
    <row r="28" spans="2:16" ht="15.95" customHeight="1" x14ac:dyDescent="0.2">
      <c r="B28" s="21" t="s">
        <v>55</v>
      </c>
      <c r="C28" s="6">
        <f>C29-SUM(C20:C27)</f>
        <v>62.548999999999069</v>
      </c>
      <c r="D28" s="6">
        <f>D29-SUM(D20:D27)</f>
        <v>98.021999999997206</v>
      </c>
      <c r="F28" s="21" t="s">
        <v>55</v>
      </c>
      <c r="G28" s="6">
        <f>G29-SUM(G20:G27)</f>
        <v>169.51200000000972</v>
      </c>
      <c r="H28" s="6">
        <f>H29-SUM(H20:H27)</f>
        <v>344.36799999998766</v>
      </c>
      <c r="I28" s="26"/>
      <c r="J28" s="61"/>
      <c r="K28" s="59"/>
      <c r="O28" s="13"/>
      <c r="P28" s="13"/>
    </row>
    <row r="29" spans="2:16" ht="20.100000000000001" customHeight="1" x14ac:dyDescent="0.2">
      <c r="B29" s="37" t="s">
        <v>11</v>
      </c>
      <c r="C29" s="62">
        <v>35288.690999999992</v>
      </c>
      <c r="D29" s="62">
        <v>60232.493000000002</v>
      </c>
      <c r="F29" s="37" t="s">
        <v>11</v>
      </c>
      <c r="G29" s="62">
        <v>35411.90800000001</v>
      </c>
      <c r="H29" s="62">
        <v>64651.617999999995</v>
      </c>
      <c r="I29"/>
      <c r="O29" s="13"/>
      <c r="P29" s="13"/>
    </row>
    <row r="30" spans="2:16" x14ac:dyDescent="0.2">
      <c r="B30"/>
      <c r="C30"/>
      <c r="D30"/>
      <c r="E30"/>
      <c r="F30"/>
      <c r="G30"/>
      <c r="H30"/>
      <c r="I30"/>
      <c r="L30" s="23"/>
      <c r="O30" s="13"/>
      <c r="P30" s="13"/>
    </row>
    <row r="31" spans="2:16" x14ac:dyDescent="0.2">
      <c r="B31"/>
      <c r="C31"/>
      <c r="D31"/>
      <c r="E31"/>
      <c r="F31"/>
      <c r="G31"/>
      <c r="H31"/>
      <c r="I31"/>
      <c r="L31" s="23"/>
      <c r="O31" s="13"/>
      <c r="P31" s="13"/>
    </row>
    <row r="32" spans="2:16" x14ac:dyDescent="0.2">
      <c r="B32"/>
      <c r="C32"/>
      <c r="D32"/>
      <c r="E32"/>
      <c r="F32"/>
      <c r="G32"/>
      <c r="H32" s="10" t="s">
        <v>9</v>
      </c>
      <c r="O32" s="13"/>
      <c r="P32" s="13"/>
    </row>
    <row r="33" spans="2:16" x14ac:dyDescent="0.2">
      <c r="B33"/>
      <c r="C33"/>
      <c r="D33"/>
      <c r="E33"/>
      <c r="F33"/>
      <c r="G33"/>
      <c r="O33" s="13"/>
      <c r="P33" s="13"/>
    </row>
    <row r="34" spans="2:16" x14ac:dyDescent="0.2">
      <c r="B34"/>
      <c r="C34"/>
      <c r="D34"/>
      <c r="E34"/>
      <c r="F34"/>
      <c r="G34"/>
      <c r="H34"/>
      <c r="L34" s="23"/>
      <c r="O34" s="13"/>
      <c r="P34" s="13"/>
    </row>
    <row r="35" spans="2:16" x14ac:dyDescent="0.2">
      <c r="B35"/>
      <c r="C35"/>
      <c r="D35"/>
      <c r="E35"/>
      <c r="F35"/>
      <c r="G35"/>
      <c r="H35"/>
      <c r="J35" s="61"/>
      <c r="K35" s="61"/>
      <c r="L35" s="23"/>
      <c r="O35" s="13"/>
      <c r="P35" s="13"/>
    </row>
    <row r="36" spans="2:16" x14ac:dyDescent="0.2">
      <c r="B36"/>
      <c r="C36"/>
      <c r="D36"/>
      <c r="E36"/>
      <c r="F36"/>
      <c r="G36" s="13"/>
      <c r="H36" s="13"/>
      <c r="J36" s="61"/>
      <c r="K36" s="61"/>
      <c r="O36" s="13"/>
      <c r="P36" s="13"/>
    </row>
    <row r="37" spans="2:16" x14ac:dyDescent="0.2">
      <c r="B37"/>
      <c r="C37"/>
      <c r="D37"/>
      <c r="E37"/>
      <c r="F37"/>
      <c r="G37" s="24"/>
      <c r="H37" s="24"/>
      <c r="J37" s="61"/>
      <c r="K37" s="28"/>
      <c r="L37" s="23"/>
      <c r="O37" s="13"/>
      <c r="P37" s="13"/>
    </row>
    <row r="38" spans="2:16" x14ac:dyDescent="0.2">
      <c r="B38"/>
      <c r="C38"/>
      <c r="D38"/>
      <c r="E38"/>
      <c r="F38"/>
      <c r="G38" s="24"/>
      <c r="H38" s="24"/>
      <c r="I38" s="13"/>
      <c r="J38" s="61"/>
      <c r="K38" s="61"/>
      <c r="L38" s="23"/>
      <c r="O38" s="13"/>
      <c r="P38" s="13"/>
    </row>
    <row r="39" spans="2:16" x14ac:dyDescent="0.2">
      <c r="B39"/>
      <c r="C39"/>
      <c r="D39"/>
      <c r="E39"/>
      <c r="F39"/>
      <c r="G39" s="24"/>
      <c r="H39" s="24"/>
      <c r="J39" s="61"/>
      <c r="K39" s="61"/>
      <c r="O39" s="13"/>
      <c r="P39" s="13"/>
    </row>
    <row r="40" spans="2:16" x14ac:dyDescent="0.2">
      <c r="B40"/>
      <c r="C40"/>
      <c r="D40"/>
      <c r="E40"/>
      <c r="F40"/>
      <c r="G40" s="24"/>
      <c r="H40" s="24"/>
      <c r="K40" s="61"/>
      <c r="L40" s="23"/>
      <c r="O40" s="13"/>
      <c r="P40" s="13"/>
    </row>
    <row r="41" spans="2:16" x14ac:dyDescent="0.2">
      <c r="B41"/>
      <c r="C41"/>
      <c r="D41"/>
      <c r="E41"/>
      <c r="F41"/>
      <c r="G41" s="24"/>
      <c r="H41" s="24"/>
      <c r="K41" s="61"/>
      <c r="L41" s="23"/>
      <c r="O41" s="13"/>
      <c r="P41" s="13"/>
    </row>
    <row r="42" spans="2:16" x14ac:dyDescent="0.2">
      <c r="B42"/>
      <c r="C42"/>
      <c r="D42"/>
      <c r="E42"/>
      <c r="F42"/>
      <c r="G42" s="24"/>
      <c r="H42" s="24"/>
      <c r="L42" s="23"/>
      <c r="O42" s="13"/>
      <c r="P42" s="13"/>
    </row>
    <row r="43" spans="2:16" x14ac:dyDescent="0.2">
      <c r="B43"/>
      <c r="C43"/>
      <c r="D43"/>
      <c r="E43"/>
      <c r="F43"/>
      <c r="G43" s="24"/>
      <c r="H43" s="24"/>
      <c r="K43" s="61"/>
      <c r="O43" s="13"/>
      <c r="P43" s="13"/>
    </row>
    <row r="44" spans="2:16" x14ac:dyDescent="0.2">
      <c r="B44"/>
      <c r="C44"/>
      <c r="D44"/>
      <c r="E44"/>
      <c r="F44"/>
      <c r="G44" s="24"/>
      <c r="H44" s="24"/>
      <c r="O44" s="13"/>
      <c r="P44" s="13"/>
    </row>
    <row r="45" spans="2:16" x14ac:dyDescent="0.2">
      <c r="B45"/>
      <c r="C45"/>
      <c r="D45"/>
      <c r="E45"/>
      <c r="F45"/>
      <c r="G45" s="24"/>
      <c r="H45" s="24"/>
      <c r="K45" s="61"/>
      <c r="O45" s="13"/>
      <c r="P45" s="13"/>
    </row>
    <row r="46" spans="2:16" x14ac:dyDescent="0.2">
      <c r="B46"/>
      <c r="C46"/>
      <c r="D46"/>
      <c r="E46"/>
      <c r="F46"/>
      <c r="G46" s="24"/>
      <c r="H46" s="24"/>
      <c r="J46" s="13"/>
      <c r="L46" s="23"/>
      <c r="O46" s="13"/>
      <c r="P46" s="13"/>
    </row>
    <row r="47" spans="2:16" x14ac:dyDescent="0.2">
      <c r="B47"/>
      <c r="C47"/>
      <c r="D47"/>
      <c r="E47"/>
      <c r="F47"/>
      <c r="G47" s="24"/>
      <c r="H47" s="24"/>
      <c r="O47" s="13"/>
      <c r="P47" s="13"/>
    </row>
    <row r="48" spans="2:16" x14ac:dyDescent="0.2">
      <c r="B48"/>
      <c r="C48"/>
      <c r="D48"/>
      <c r="E48"/>
      <c r="F48"/>
      <c r="G48" s="24"/>
      <c r="H48" s="24"/>
      <c r="O48" s="13"/>
      <c r="P48" s="13"/>
    </row>
    <row r="49" spans="2:16" x14ac:dyDescent="0.2">
      <c r="B49"/>
      <c r="C49"/>
      <c r="D49"/>
      <c r="E49"/>
      <c r="F49"/>
      <c r="G49" s="24"/>
      <c r="H49" s="24"/>
      <c r="O49" s="13"/>
      <c r="P49" s="13"/>
    </row>
    <row r="50" spans="2:16" x14ac:dyDescent="0.2">
      <c r="B50"/>
      <c r="C50"/>
      <c r="D50"/>
      <c r="E50"/>
      <c r="F50"/>
      <c r="G50" s="24"/>
      <c r="H50" s="24"/>
      <c r="O50" s="13"/>
      <c r="P50" s="13"/>
    </row>
    <row r="51" spans="2:16" x14ac:dyDescent="0.2">
      <c r="B51"/>
      <c r="C51"/>
      <c r="D51"/>
      <c r="E51"/>
      <c r="F51"/>
      <c r="G51" s="24"/>
      <c r="H51" s="24"/>
      <c r="O51" s="13"/>
      <c r="P51" s="13"/>
    </row>
    <row r="52" spans="2:16" x14ac:dyDescent="0.2">
      <c r="B52"/>
      <c r="C52"/>
      <c r="D52"/>
      <c r="E52"/>
      <c r="F52"/>
      <c r="G52" s="24"/>
      <c r="H52" s="24"/>
      <c r="O52" s="13"/>
      <c r="P52" s="13"/>
    </row>
    <row r="53" spans="2:16" x14ac:dyDescent="0.2">
      <c r="B53"/>
      <c r="C53"/>
      <c r="D53"/>
      <c r="E53"/>
      <c r="F53"/>
      <c r="G53" s="24"/>
      <c r="H53" s="24"/>
      <c r="O53" s="13"/>
      <c r="P53" s="13"/>
    </row>
    <row r="54" spans="2:16" x14ac:dyDescent="0.2">
      <c r="B54"/>
      <c r="C54"/>
      <c r="D54"/>
      <c r="E54"/>
      <c r="F54"/>
      <c r="G54" s="24"/>
      <c r="H54" s="24"/>
    </row>
    <row r="55" spans="2:16" x14ac:dyDescent="0.2">
      <c r="B55"/>
      <c r="C55"/>
      <c r="D55"/>
      <c r="E55"/>
      <c r="F55"/>
      <c r="G55" s="24"/>
      <c r="H55" s="24"/>
    </row>
    <row r="56" spans="2:16" x14ac:dyDescent="0.2">
      <c r="B56"/>
      <c r="C56"/>
      <c r="D56"/>
      <c r="E56"/>
      <c r="F56"/>
      <c r="G56" s="24"/>
      <c r="H56" s="24"/>
    </row>
    <row r="57" spans="2:16" x14ac:dyDescent="0.2">
      <c r="B57"/>
      <c r="C57"/>
      <c r="D57"/>
      <c r="E57"/>
      <c r="F57"/>
      <c r="G57" s="24"/>
      <c r="H57" s="24"/>
    </row>
    <row r="58" spans="2:16" x14ac:dyDescent="0.2">
      <c r="B58"/>
      <c r="C58"/>
      <c r="D58"/>
      <c r="E58"/>
      <c r="F58"/>
      <c r="G58" s="24"/>
      <c r="H58" s="24"/>
    </row>
    <row r="59" spans="2:16" x14ac:dyDescent="0.2">
      <c r="B59"/>
      <c r="C59"/>
      <c r="D59"/>
      <c r="E59"/>
      <c r="F59"/>
      <c r="G59" s="24"/>
      <c r="H59" s="24"/>
    </row>
    <row r="60" spans="2:16" x14ac:dyDescent="0.2">
      <c r="B60"/>
      <c r="C60"/>
      <c r="D60"/>
      <c r="E60"/>
      <c r="F60"/>
      <c r="G60" s="24"/>
      <c r="H60" s="24"/>
    </row>
    <row r="61" spans="2:16" x14ac:dyDescent="0.2">
      <c r="B61"/>
      <c r="C61"/>
      <c r="D61"/>
      <c r="E61"/>
      <c r="F61"/>
      <c r="G61" s="24"/>
      <c r="H61" s="24"/>
    </row>
    <row r="62" spans="2:16" x14ac:dyDescent="0.2">
      <c r="B62"/>
      <c r="C62"/>
      <c r="D62"/>
      <c r="E62"/>
      <c r="F62"/>
      <c r="G62" s="24"/>
      <c r="H62" s="24"/>
    </row>
    <row r="63" spans="2:16" x14ac:dyDescent="0.2">
      <c r="B63"/>
      <c r="C63"/>
      <c r="D63"/>
      <c r="E63"/>
      <c r="F63"/>
      <c r="G63" s="24"/>
      <c r="H63" s="24"/>
    </row>
    <row r="64" spans="2:16" x14ac:dyDescent="0.2">
      <c r="B64"/>
      <c r="C64"/>
      <c r="D64"/>
      <c r="E64"/>
      <c r="F64"/>
      <c r="G64" s="24"/>
      <c r="H64" s="24"/>
    </row>
    <row r="65" spans="2:8" x14ac:dyDescent="0.2">
      <c r="B65"/>
      <c r="C65"/>
      <c r="D65"/>
      <c r="E65"/>
      <c r="F65"/>
      <c r="G65" s="24"/>
      <c r="H65" s="24"/>
    </row>
    <row r="66" spans="2:8" x14ac:dyDescent="0.2">
      <c r="B66"/>
      <c r="C66"/>
      <c r="D66"/>
      <c r="E66"/>
      <c r="F66"/>
      <c r="G66" s="24"/>
      <c r="H66" s="24"/>
    </row>
    <row r="67" spans="2:8" x14ac:dyDescent="0.2">
      <c r="B67"/>
      <c r="C67"/>
      <c r="D67"/>
      <c r="E67"/>
      <c r="F67"/>
      <c r="G67" s="24"/>
      <c r="H67" s="24"/>
    </row>
    <row r="68" spans="2:8" x14ac:dyDescent="0.2">
      <c r="B68"/>
      <c r="C68"/>
      <c r="D68"/>
      <c r="E68"/>
      <c r="F68"/>
      <c r="G68" s="24"/>
      <c r="H68" s="24"/>
    </row>
    <row r="69" spans="2:8" x14ac:dyDescent="0.2">
      <c r="B69"/>
      <c r="C69"/>
      <c r="D69"/>
      <c r="E69"/>
      <c r="F69"/>
      <c r="G69" s="24"/>
      <c r="H69" s="24"/>
    </row>
    <row r="70" spans="2:8" x14ac:dyDescent="0.2">
      <c r="B70"/>
      <c r="C70"/>
      <c r="D70"/>
      <c r="E70"/>
      <c r="F70"/>
      <c r="G70" s="24"/>
      <c r="H70" s="24"/>
    </row>
    <row r="71" spans="2:8" x14ac:dyDescent="0.2">
      <c r="B71"/>
      <c r="C71"/>
      <c r="D71"/>
      <c r="E71"/>
      <c r="F71"/>
      <c r="G71" s="24"/>
      <c r="H71" s="24"/>
    </row>
    <row r="72" spans="2:8" x14ac:dyDescent="0.2">
      <c r="B72"/>
      <c r="C72"/>
      <c r="D72"/>
      <c r="E72"/>
      <c r="F72"/>
      <c r="G72" s="24"/>
      <c r="H72" s="24"/>
    </row>
    <row r="73" spans="2:8" x14ac:dyDescent="0.2">
      <c r="B73"/>
      <c r="C73"/>
      <c r="D73"/>
      <c r="E73"/>
      <c r="F73"/>
      <c r="G73" s="24"/>
      <c r="H73" s="24"/>
    </row>
    <row r="74" spans="2:8" x14ac:dyDescent="0.2">
      <c r="B74"/>
      <c r="C74"/>
      <c r="D74"/>
      <c r="E74"/>
      <c r="F74"/>
      <c r="G74"/>
      <c r="H74"/>
    </row>
    <row r="75" spans="2:8" x14ac:dyDescent="0.2">
      <c r="B75"/>
      <c r="C75"/>
      <c r="D75"/>
      <c r="E75"/>
      <c r="F75"/>
      <c r="G75"/>
      <c r="H75"/>
    </row>
    <row r="76" spans="2:8" x14ac:dyDescent="0.2">
      <c r="B76"/>
      <c r="C76"/>
      <c r="D76"/>
      <c r="E76"/>
      <c r="F76"/>
      <c r="G76"/>
      <c r="H76"/>
    </row>
    <row r="77" spans="2:8" x14ac:dyDescent="0.2">
      <c r="E77"/>
    </row>
  </sheetData>
  <sheetProtection selectLockedCells="1" selectUnlockedCells="1"/>
  <sortState ref="L20:N33">
    <sortCondition descending="1" ref="N20:N33"/>
  </sortState>
  <phoneticPr fontId="9" type="noConversion"/>
  <hyperlinks>
    <hyperlink ref="H32" location="ÍNDICE!A1" display="Voltar ao índice"/>
  </hyperlink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14.42578125" customWidth="1"/>
    <col min="3" max="3" width="11.7109375" customWidth="1"/>
    <col min="4" max="16" width="12.7109375" customWidth="1"/>
  </cols>
  <sheetData>
    <row r="1" spans="2:16" ht="29.85" customHeight="1" x14ac:dyDescent="0.2">
      <c r="B1" s="3" t="s">
        <v>36</v>
      </c>
      <c r="C1" s="2"/>
      <c r="D1" s="2"/>
      <c r="E1" s="2"/>
    </row>
    <row r="2" spans="2:16" ht="21.95" customHeight="1" x14ac:dyDescent="0.2">
      <c r="B2" s="4" t="s">
        <v>18</v>
      </c>
      <c r="C2" s="25" t="s">
        <v>2</v>
      </c>
      <c r="D2" s="38" t="s">
        <v>38</v>
      </c>
      <c r="E2" s="38">
        <v>2011</v>
      </c>
      <c r="F2" s="38">
        <v>2012</v>
      </c>
      <c r="G2" s="38">
        <v>2013</v>
      </c>
      <c r="H2" s="38">
        <v>2014</v>
      </c>
      <c r="I2" s="38">
        <v>2015</v>
      </c>
      <c r="J2" s="38">
        <v>2016</v>
      </c>
      <c r="K2" s="38">
        <v>2017</v>
      </c>
      <c r="L2" s="38">
        <v>2018</v>
      </c>
      <c r="M2" s="38">
        <v>2019</v>
      </c>
      <c r="N2" s="38">
        <v>2020</v>
      </c>
      <c r="O2" s="38">
        <v>2021</v>
      </c>
      <c r="P2" s="38">
        <v>2022</v>
      </c>
    </row>
    <row r="3" spans="2:16" ht="21.95" customHeight="1" x14ac:dyDescent="0.2">
      <c r="B3" s="87" t="s">
        <v>46</v>
      </c>
      <c r="C3" s="88" t="s">
        <v>19</v>
      </c>
      <c r="D3" s="7">
        <v>2418</v>
      </c>
      <c r="E3" s="7">
        <v>2485</v>
      </c>
      <c r="F3" s="7">
        <v>2484</v>
      </c>
      <c r="G3" s="7">
        <v>2526</v>
      </c>
      <c r="H3" s="7">
        <v>2102</v>
      </c>
      <c r="I3" s="7">
        <v>2083</v>
      </c>
      <c r="J3" s="7">
        <v>2178</v>
      </c>
      <c r="K3" s="7">
        <v>2039</v>
      </c>
      <c r="L3" s="7">
        <v>1970</v>
      </c>
      <c r="M3" s="7">
        <v>2224</v>
      </c>
      <c r="N3" s="7">
        <v>2239</v>
      </c>
      <c r="O3" s="7">
        <v>2199</v>
      </c>
      <c r="P3" s="7">
        <v>2273</v>
      </c>
    </row>
    <row r="4" spans="2:16" ht="21.95" customHeight="1" x14ac:dyDescent="0.2">
      <c r="B4" s="89" t="s">
        <v>20</v>
      </c>
      <c r="C4" s="90" t="s">
        <v>54</v>
      </c>
      <c r="D4" s="15">
        <v>19124</v>
      </c>
      <c r="E4" s="15">
        <v>15989</v>
      </c>
      <c r="F4" s="15">
        <v>17913</v>
      </c>
      <c r="G4" s="15">
        <v>17479</v>
      </c>
      <c r="H4" s="15">
        <v>14435</v>
      </c>
      <c r="I4" s="15">
        <v>19033</v>
      </c>
      <c r="J4" s="15">
        <v>22136</v>
      </c>
      <c r="K4" s="15">
        <v>21744</v>
      </c>
      <c r="L4" s="15">
        <v>17586</v>
      </c>
      <c r="M4" s="15">
        <v>18335</v>
      </c>
      <c r="N4" s="15">
        <v>17849</v>
      </c>
      <c r="O4" s="15">
        <v>19601</v>
      </c>
      <c r="P4" s="15">
        <v>15491</v>
      </c>
    </row>
    <row r="5" spans="2:16" ht="15" customHeight="1" x14ac:dyDescent="0.2">
      <c r="B5" s="39"/>
    </row>
    <row r="6" spans="2:16" x14ac:dyDescent="0.2">
      <c r="E6" s="10"/>
    </row>
    <row r="7" spans="2:16" x14ac:dyDescent="0.2">
      <c r="D7" s="26"/>
      <c r="O7" s="27" t="s">
        <v>9</v>
      </c>
    </row>
    <row r="8" spans="2:16" x14ac:dyDescent="0.2">
      <c r="D8" s="26"/>
    </row>
    <row r="9" spans="2:16" x14ac:dyDescent="0.2">
      <c r="D9" s="24"/>
      <c r="E9" s="24"/>
    </row>
    <row r="10" spans="2:16" x14ac:dyDescent="0.2">
      <c r="D10" s="24"/>
      <c r="E10" s="24"/>
    </row>
  </sheetData>
  <sheetProtection selectLockedCells="1" selectUnlockedCells="1"/>
  <phoneticPr fontId="9" type="noConversion"/>
  <hyperlinks>
    <hyperlink ref="O7" location="ÍNDICE!A1" display="Voltar ao índice"/>
  </hyperlink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ignoredErrors>
    <ignoredError sqref="D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37.85546875" style="2" customWidth="1"/>
    <col min="3" max="3" width="16.140625" style="2" customWidth="1"/>
    <col min="4" max="16" width="12.7109375" style="2" customWidth="1"/>
    <col min="17" max="16384" width="9.140625" style="2"/>
  </cols>
  <sheetData>
    <row r="1" spans="2:16" ht="24.75" customHeight="1" x14ac:dyDescent="0.2">
      <c r="B1" s="40" t="s">
        <v>39</v>
      </c>
      <c r="C1" s="28"/>
      <c r="D1" s="28"/>
    </row>
    <row r="2" spans="2:16" ht="24.75" customHeight="1" x14ac:dyDescent="0.2">
      <c r="B2" s="1" t="s">
        <v>18</v>
      </c>
      <c r="C2" s="1" t="s">
        <v>2</v>
      </c>
      <c r="D2" s="41" t="s">
        <v>74</v>
      </c>
      <c r="E2" s="41" t="s">
        <v>75</v>
      </c>
      <c r="F2" s="41" t="s">
        <v>76</v>
      </c>
      <c r="G2" s="41" t="s">
        <v>77</v>
      </c>
      <c r="H2" s="41" t="s">
        <v>78</v>
      </c>
      <c r="I2" s="41" t="s">
        <v>79</v>
      </c>
      <c r="J2" s="41" t="s">
        <v>80</v>
      </c>
      <c r="K2" s="41" t="s">
        <v>81</v>
      </c>
      <c r="L2" s="41" t="s">
        <v>83</v>
      </c>
      <c r="M2" s="41" t="s">
        <v>87</v>
      </c>
      <c r="N2" s="41" t="s">
        <v>88</v>
      </c>
      <c r="O2" s="41" t="s">
        <v>90</v>
      </c>
      <c r="P2" s="41" t="s">
        <v>91</v>
      </c>
    </row>
    <row r="3" spans="2:16" ht="21.95" customHeight="1" x14ac:dyDescent="0.2">
      <c r="B3" s="91" t="s">
        <v>40</v>
      </c>
      <c r="C3" s="92" t="s">
        <v>96</v>
      </c>
      <c r="D3" s="42">
        <v>23</v>
      </c>
      <c r="E3" s="42">
        <v>19</v>
      </c>
      <c r="F3" s="42">
        <v>16</v>
      </c>
      <c r="G3" s="42">
        <v>18</v>
      </c>
      <c r="H3" s="42">
        <v>18</v>
      </c>
      <c r="I3" s="42">
        <v>14</v>
      </c>
      <c r="J3" s="42">
        <v>19</v>
      </c>
      <c r="K3" s="42">
        <v>22</v>
      </c>
      <c r="L3" s="42">
        <v>22</v>
      </c>
      <c r="M3" s="42">
        <v>18</v>
      </c>
      <c r="N3" s="42">
        <v>18</v>
      </c>
      <c r="O3" s="42">
        <v>18</v>
      </c>
      <c r="P3" s="42">
        <v>20</v>
      </c>
    </row>
    <row r="4" spans="2:16" ht="21.95" customHeight="1" x14ac:dyDescent="0.2">
      <c r="B4" s="93" t="s">
        <v>71</v>
      </c>
      <c r="C4" s="94" t="s">
        <v>96</v>
      </c>
      <c r="D4" s="43">
        <v>36</v>
      </c>
      <c r="E4" s="43">
        <v>28</v>
      </c>
      <c r="F4" s="43">
        <v>34</v>
      </c>
      <c r="G4" s="43">
        <v>27</v>
      </c>
      <c r="H4" s="43">
        <v>32</v>
      </c>
      <c r="I4" s="43">
        <v>29</v>
      </c>
      <c r="J4" s="43">
        <v>31</v>
      </c>
      <c r="K4" s="43">
        <v>32</v>
      </c>
      <c r="L4" s="43">
        <v>31</v>
      </c>
      <c r="M4" s="43">
        <v>31</v>
      </c>
      <c r="N4" s="43">
        <v>32</v>
      </c>
      <c r="O4" s="43">
        <v>36</v>
      </c>
      <c r="P4" s="43">
        <v>38</v>
      </c>
    </row>
    <row r="5" spans="2:16" ht="21.95" customHeight="1" x14ac:dyDescent="0.2">
      <c r="B5" s="95" t="s">
        <v>72</v>
      </c>
      <c r="C5" s="96" t="s">
        <v>96</v>
      </c>
      <c r="D5" s="42">
        <v>5</v>
      </c>
      <c r="E5" s="42">
        <v>3</v>
      </c>
      <c r="F5" s="42">
        <v>7</v>
      </c>
      <c r="G5" s="42">
        <v>5</v>
      </c>
      <c r="H5" s="42">
        <v>7</v>
      </c>
      <c r="I5" s="42">
        <v>5</v>
      </c>
      <c r="J5" s="42">
        <v>5</v>
      </c>
      <c r="K5" s="42">
        <v>6</v>
      </c>
      <c r="L5" s="42">
        <v>5</v>
      </c>
      <c r="M5" s="42">
        <v>4</v>
      </c>
      <c r="N5" s="42">
        <v>3</v>
      </c>
      <c r="O5" s="42">
        <v>2</v>
      </c>
      <c r="P5" s="42">
        <v>3</v>
      </c>
    </row>
    <row r="6" spans="2:16" ht="21.95" customHeight="1" x14ac:dyDescent="0.2">
      <c r="B6" s="93" t="s">
        <v>41</v>
      </c>
      <c r="C6" s="94" t="s">
        <v>96</v>
      </c>
      <c r="D6" s="43">
        <v>54</v>
      </c>
      <c r="E6" s="43">
        <v>44</v>
      </c>
      <c r="F6" s="43">
        <v>43</v>
      </c>
      <c r="G6" s="43">
        <v>60</v>
      </c>
      <c r="H6" s="43">
        <v>43</v>
      </c>
      <c r="I6" s="43">
        <v>38</v>
      </c>
      <c r="J6" s="43">
        <v>45</v>
      </c>
      <c r="K6" s="43">
        <v>48</v>
      </c>
      <c r="L6" s="43">
        <v>48</v>
      </c>
      <c r="M6" s="43">
        <v>45</v>
      </c>
      <c r="N6" s="43">
        <v>47</v>
      </c>
      <c r="O6" s="43">
        <v>52</v>
      </c>
      <c r="P6" s="43">
        <v>55</v>
      </c>
    </row>
    <row r="7" spans="2:16" ht="21.95" customHeight="1" x14ac:dyDescent="0.2">
      <c r="B7" s="95" t="s">
        <v>73</v>
      </c>
      <c r="C7" s="96" t="s">
        <v>96</v>
      </c>
      <c r="D7" s="42">
        <v>6</v>
      </c>
      <c r="E7" s="42">
        <v>5</v>
      </c>
      <c r="F7" s="42">
        <v>5</v>
      </c>
      <c r="G7" s="42">
        <v>6</v>
      </c>
      <c r="H7" s="42">
        <v>6</v>
      </c>
      <c r="I7" s="42">
        <v>3</v>
      </c>
      <c r="J7" s="42">
        <v>3</v>
      </c>
      <c r="K7" s="42">
        <v>3</v>
      </c>
      <c r="L7" s="42">
        <v>3</v>
      </c>
      <c r="M7" s="42">
        <v>3</v>
      </c>
      <c r="N7" s="42">
        <v>3</v>
      </c>
      <c r="O7" s="42">
        <v>3</v>
      </c>
      <c r="P7" s="42">
        <v>3</v>
      </c>
    </row>
    <row r="8" spans="2:16" ht="21.95" customHeight="1" x14ac:dyDescent="0.2">
      <c r="B8" s="93" t="s">
        <v>42</v>
      </c>
      <c r="C8" s="94" t="s">
        <v>96</v>
      </c>
      <c r="D8" s="43">
        <v>48</v>
      </c>
      <c r="E8" s="43">
        <v>39</v>
      </c>
      <c r="F8" s="43">
        <v>38</v>
      </c>
      <c r="G8" s="43">
        <v>34</v>
      </c>
      <c r="H8" s="43">
        <v>37</v>
      </c>
      <c r="I8" s="43">
        <v>35</v>
      </c>
      <c r="J8" s="43">
        <v>42</v>
      </c>
      <c r="K8" s="43">
        <v>45</v>
      </c>
      <c r="L8" s="43">
        <v>45</v>
      </c>
      <c r="M8" s="43">
        <v>42</v>
      </c>
      <c r="N8" s="43">
        <v>44</v>
      </c>
      <c r="O8" s="43">
        <v>49</v>
      </c>
      <c r="P8" s="43">
        <v>52</v>
      </c>
    </row>
    <row r="9" spans="2:16" ht="21.95" customHeight="1" x14ac:dyDescent="0.2">
      <c r="B9" s="97" t="s">
        <v>65</v>
      </c>
      <c r="C9" s="92" t="s">
        <v>66</v>
      </c>
      <c r="D9" s="65">
        <v>4.5</v>
      </c>
      <c r="E9" s="65">
        <v>3.7</v>
      </c>
      <c r="F9" s="65">
        <v>3.6</v>
      </c>
      <c r="G9" s="65">
        <v>3.2</v>
      </c>
      <c r="H9" s="65">
        <v>3.5</v>
      </c>
      <c r="I9" s="65">
        <v>3.4</v>
      </c>
      <c r="J9" s="65">
        <v>4.0999999999999996</v>
      </c>
      <c r="K9" s="65">
        <v>4.4000000000000004</v>
      </c>
      <c r="L9" s="65">
        <v>4.4000000000000004</v>
      </c>
      <c r="M9" s="65">
        <v>4.0999999999999996</v>
      </c>
      <c r="N9" s="65">
        <v>4.3</v>
      </c>
      <c r="O9" s="65">
        <v>4.8</v>
      </c>
      <c r="P9" s="65">
        <v>5</v>
      </c>
    </row>
    <row r="10" spans="2:16" ht="21.95" customHeight="1" x14ac:dyDescent="0.2">
      <c r="B10" s="98" t="s">
        <v>67</v>
      </c>
      <c r="C10" s="99" t="s">
        <v>25</v>
      </c>
      <c r="D10" s="66">
        <v>42.6</v>
      </c>
      <c r="E10" s="66">
        <v>43.2</v>
      </c>
      <c r="F10" s="66">
        <v>37.200000000000003</v>
      </c>
      <c r="G10" s="66">
        <v>45</v>
      </c>
      <c r="H10" s="66">
        <v>41.9</v>
      </c>
      <c r="I10" s="66">
        <v>36.799999999999997</v>
      </c>
      <c r="J10" s="66">
        <v>42.2</v>
      </c>
      <c r="K10" s="66">
        <v>45.8</v>
      </c>
      <c r="L10" s="66">
        <v>45.8</v>
      </c>
      <c r="M10" s="66">
        <v>40</v>
      </c>
      <c r="N10" s="66">
        <v>38.299999999999997</v>
      </c>
      <c r="O10" s="66">
        <v>34.6</v>
      </c>
      <c r="P10" s="66">
        <v>36.4</v>
      </c>
    </row>
    <row r="11" spans="2:16" ht="42" customHeight="1" x14ac:dyDescent="0.2"/>
    <row r="12" spans="2:16" x14ac:dyDescent="0.2">
      <c r="B12" s="44" t="s">
        <v>43</v>
      </c>
      <c r="C12" s="28"/>
      <c r="D12" s="28"/>
    </row>
    <row r="13" spans="2:16" x14ac:dyDescent="0.2">
      <c r="B13" s="12" t="s">
        <v>44</v>
      </c>
      <c r="O13" s="10" t="s">
        <v>9</v>
      </c>
    </row>
    <row r="14" spans="2:16" ht="21.75" customHeight="1" x14ac:dyDescent="0.2">
      <c r="B14"/>
      <c r="C14"/>
      <c r="D14"/>
    </row>
    <row r="15" spans="2:16" ht="19.5" customHeight="1" x14ac:dyDescent="0.2">
      <c r="B15"/>
      <c r="C15"/>
      <c r="D15" s="10"/>
    </row>
    <row r="16" spans="2:16" ht="18" customHeight="1" x14ac:dyDescent="0.2">
      <c r="B16"/>
      <c r="C16"/>
    </row>
    <row r="17" spans="2:4" ht="18" customHeight="1" x14ac:dyDescent="0.2">
      <c r="B17"/>
      <c r="C17"/>
      <c r="D17"/>
    </row>
    <row r="18" spans="2:4" ht="18" customHeight="1" x14ac:dyDescent="0.2">
      <c r="D18"/>
    </row>
    <row r="28" spans="2:4" x14ac:dyDescent="0.2">
      <c r="B28"/>
      <c r="C28"/>
    </row>
    <row r="29" spans="2:4" x14ac:dyDescent="0.2">
      <c r="B29"/>
      <c r="C29"/>
    </row>
    <row r="30" spans="2:4" x14ac:dyDescent="0.2">
      <c r="B30"/>
      <c r="C30"/>
    </row>
  </sheetData>
  <sheetProtection selectLockedCells="1" selectUnlockedCells="1"/>
  <phoneticPr fontId="9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8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32.570312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" t="s">
        <v>37</v>
      </c>
      <c r="C1" s="28"/>
      <c r="D1" s="28"/>
      <c r="E1" s="28"/>
    </row>
    <row r="2" spans="2:16" ht="23.25" customHeight="1" x14ac:dyDescent="0.2">
      <c r="B2" s="1" t="s">
        <v>18</v>
      </c>
      <c r="C2" s="29" t="s">
        <v>2</v>
      </c>
      <c r="D2" s="30">
        <v>2010</v>
      </c>
      <c r="E2" s="30">
        <v>2011</v>
      </c>
      <c r="F2" s="30">
        <v>2012</v>
      </c>
      <c r="G2" s="30">
        <v>2013</v>
      </c>
      <c r="H2" s="30">
        <v>2014</v>
      </c>
      <c r="I2" s="30">
        <v>2015</v>
      </c>
      <c r="J2" s="30">
        <v>2016</v>
      </c>
      <c r="K2" s="30">
        <v>2017</v>
      </c>
      <c r="L2" s="30">
        <v>2018</v>
      </c>
      <c r="M2" s="30">
        <v>2019</v>
      </c>
      <c r="N2" s="30">
        <v>2020</v>
      </c>
      <c r="O2" s="30">
        <v>2021</v>
      </c>
      <c r="P2" s="30">
        <v>2022</v>
      </c>
    </row>
    <row r="3" spans="2:16" ht="21.95" customHeight="1" x14ac:dyDescent="0.2">
      <c r="B3" s="87" t="s">
        <v>21</v>
      </c>
      <c r="C3" s="92" t="s">
        <v>54</v>
      </c>
      <c r="D3" s="6">
        <v>19124</v>
      </c>
      <c r="E3" s="6">
        <v>15989</v>
      </c>
      <c r="F3" s="6">
        <v>17913</v>
      </c>
      <c r="G3" s="6">
        <v>17479</v>
      </c>
      <c r="H3" s="6">
        <v>14435</v>
      </c>
      <c r="I3" s="6">
        <v>19033</v>
      </c>
      <c r="J3" s="6">
        <v>22136</v>
      </c>
      <c r="K3" s="6">
        <v>21744</v>
      </c>
      <c r="L3" s="6">
        <v>17586</v>
      </c>
      <c r="M3" s="6">
        <v>18335</v>
      </c>
      <c r="N3" s="6">
        <v>17849</v>
      </c>
      <c r="O3" s="6">
        <v>19601</v>
      </c>
      <c r="P3" s="6">
        <v>15491</v>
      </c>
    </row>
    <row r="4" spans="2:16" ht="21.95" customHeight="1" x14ac:dyDescent="0.2">
      <c r="B4" s="100" t="s">
        <v>22</v>
      </c>
      <c r="C4" s="94" t="s">
        <v>54</v>
      </c>
      <c r="D4" s="31">
        <v>28881.9</v>
      </c>
      <c r="E4" s="31">
        <v>30569.79</v>
      </c>
      <c r="F4" s="31">
        <v>24148.107</v>
      </c>
      <c r="G4" s="31">
        <v>26671.35</v>
      </c>
      <c r="H4" s="31">
        <v>30653.867999999999</v>
      </c>
      <c r="I4" s="31">
        <v>26401.904999999999</v>
      </c>
      <c r="J4" s="31">
        <v>28519.68</v>
      </c>
      <c r="K4" s="31">
        <v>29536.719000000001</v>
      </c>
      <c r="L4" s="31">
        <v>27915.067999999999</v>
      </c>
      <c r="M4" s="31">
        <v>29654.275000000001</v>
      </c>
      <c r="N4" s="31">
        <v>30775.171999999999</v>
      </c>
      <c r="O4" s="31">
        <v>35288.690999999999</v>
      </c>
      <c r="P4" s="31">
        <v>35411.908000000003</v>
      </c>
    </row>
    <row r="5" spans="2:16" ht="21.95" customHeight="1" x14ac:dyDescent="0.2">
      <c r="B5" s="101" t="s">
        <v>23</v>
      </c>
      <c r="C5" s="102" t="s">
        <v>54</v>
      </c>
      <c r="D5" s="45">
        <v>2941.4009999999998</v>
      </c>
      <c r="E5" s="45">
        <v>6405.7460000000001</v>
      </c>
      <c r="F5" s="45">
        <v>4700.7839999999997</v>
      </c>
      <c r="G5" s="45">
        <v>5190.7150000000001</v>
      </c>
      <c r="H5" s="45">
        <v>7202.8220000000001</v>
      </c>
      <c r="I5" s="45">
        <v>5292.5780000000004</v>
      </c>
      <c r="J5" s="45">
        <v>5262.0640000000003</v>
      </c>
      <c r="K5" s="45">
        <v>6184.2539999999999</v>
      </c>
      <c r="L5" s="45">
        <v>3863.4989999999998</v>
      </c>
      <c r="M5" s="45">
        <v>3745.636</v>
      </c>
      <c r="N5" s="45">
        <v>3237.672</v>
      </c>
      <c r="O5" s="45">
        <v>2320.0909999999999</v>
      </c>
      <c r="P5" s="45">
        <v>2704.59</v>
      </c>
    </row>
    <row r="6" spans="2:16" ht="15.75" customHeight="1" x14ac:dyDescent="0.2">
      <c r="B6" s="103"/>
      <c r="C6" s="10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24" customHeight="1" x14ac:dyDescent="0.2">
      <c r="B7" s="105" t="s">
        <v>24</v>
      </c>
      <c r="C7" s="106" t="s">
        <v>25</v>
      </c>
      <c r="D7" s="32">
        <f>(D5/D3)*100</f>
        <v>15.380678728299518</v>
      </c>
      <c r="E7" s="32">
        <f t="shared" ref="E7" si="0">(E5/E3)*100</f>
        <v>40.063456126086685</v>
      </c>
      <c r="F7" s="32">
        <f t="shared" ref="F7:G7" si="1">(F5/F3)*100</f>
        <v>26.242304471612794</v>
      </c>
      <c r="G7" s="32">
        <f t="shared" si="1"/>
        <v>29.696864809199614</v>
      </c>
      <c r="H7" s="32">
        <f t="shared" ref="H7:J7" si="2">(H5/H3)*100</f>
        <v>49.898316591617601</v>
      </c>
      <c r="I7" s="32">
        <f t="shared" si="2"/>
        <v>27.807376661587767</v>
      </c>
      <c r="J7" s="32">
        <f t="shared" si="2"/>
        <v>23.771521503433323</v>
      </c>
      <c r="K7" s="32">
        <f t="shared" ref="K7:L7" si="3">(K5/K3)*100</f>
        <v>28.441197571743931</v>
      </c>
      <c r="L7" s="32">
        <f t="shared" si="3"/>
        <v>21.969174343227564</v>
      </c>
      <c r="M7" s="32">
        <f t="shared" ref="M7:N7" si="4">(M5/M3)*100</f>
        <v>20.428884646850285</v>
      </c>
      <c r="N7" s="32">
        <f t="shared" si="4"/>
        <v>18.139234691019105</v>
      </c>
      <c r="O7" s="32">
        <f t="shared" ref="O7:P7" si="5">(O5/O3)*100</f>
        <v>11.836595071680016</v>
      </c>
      <c r="P7" s="32">
        <f t="shared" si="5"/>
        <v>17.459105286940805</v>
      </c>
    </row>
    <row r="8" spans="2:16" ht="24" customHeight="1" x14ac:dyDescent="0.2">
      <c r="B8" s="107" t="s">
        <v>26</v>
      </c>
      <c r="C8" s="108" t="s">
        <v>54</v>
      </c>
      <c r="D8" s="33">
        <f>D3+D4-D5</f>
        <v>45064.499000000003</v>
      </c>
      <c r="E8" s="33">
        <f t="shared" ref="E8" si="6">E3+E4-E5</f>
        <v>40153.044000000002</v>
      </c>
      <c r="F8" s="33">
        <f t="shared" ref="F8:G8" si="7">F3+F4-F5</f>
        <v>37360.323000000004</v>
      </c>
      <c r="G8" s="33">
        <f t="shared" si="7"/>
        <v>38959.634999999995</v>
      </c>
      <c r="H8" s="33">
        <f t="shared" ref="H8:J8" si="8">H3+H4-H5</f>
        <v>37886.046000000002</v>
      </c>
      <c r="I8" s="33">
        <f t="shared" si="8"/>
        <v>40142.326999999997</v>
      </c>
      <c r="J8" s="33">
        <f t="shared" si="8"/>
        <v>45393.616000000002</v>
      </c>
      <c r="K8" s="33">
        <f t="shared" ref="K8:L8" si="9">K3+K4-K5</f>
        <v>45096.464999999997</v>
      </c>
      <c r="L8" s="33">
        <f t="shared" si="9"/>
        <v>41637.569000000003</v>
      </c>
      <c r="M8" s="33">
        <f t="shared" ref="M8:N8" si="10">M3+M4-M5</f>
        <v>44243.639000000003</v>
      </c>
      <c r="N8" s="33">
        <f t="shared" si="10"/>
        <v>45386.5</v>
      </c>
      <c r="O8" s="33">
        <f t="shared" ref="O8:P8" si="11">O3+O4-O5</f>
        <v>52569.599999999999</v>
      </c>
      <c r="P8" s="33">
        <f t="shared" si="11"/>
        <v>48198.317999999999</v>
      </c>
    </row>
    <row r="9" spans="2:16" ht="24" customHeight="1" x14ac:dyDescent="0.2">
      <c r="B9" s="105" t="s">
        <v>27</v>
      </c>
      <c r="C9" s="106" t="s">
        <v>25</v>
      </c>
      <c r="D9" s="32">
        <f>(D3/D8)*100</f>
        <v>42.43695242234913</v>
      </c>
      <c r="E9" s="32">
        <f t="shared" ref="E9" si="12">(E3/E8)*100</f>
        <v>39.820144146481148</v>
      </c>
      <c r="F9" s="32">
        <f t="shared" ref="F9:G9" si="13">(F3/F8)*100</f>
        <v>47.946587613816931</v>
      </c>
      <c r="G9" s="32">
        <f t="shared" si="13"/>
        <v>44.864383354720857</v>
      </c>
      <c r="H9" s="32">
        <f t="shared" ref="H9:J9" si="14">(H3/H8)*100</f>
        <v>38.101099280721982</v>
      </c>
      <c r="I9" s="32">
        <f t="shared" si="14"/>
        <v>47.41379342557795</v>
      </c>
      <c r="J9" s="32">
        <f t="shared" si="14"/>
        <v>48.764566365455444</v>
      </c>
      <c r="K9" s="32">
        <f t="shared" ref="K9:L9" si="15">(K3/K8)*100</f>
        <v>48.21663959691741</v>
      </c>
      <c r="L9" s="32">
        <f t="shared" si="15"/>
        <v>42.235895183986358</v>
      </c>
      <c r="M9" s="32">
        <f t="shared" ref="M9:N9" si="16">(M3/M8)*100</f>
        <v>41.440985448778292</v>
      </c>
      <c r="N9" s="32">
        <f t="shared" si="16"/>
        <v>39.326672028025953</v>
      </c>
      <c r="O9" s="32">
        <f t="shared" ref="O9:P9" si="17">(O3/O8)*100</f>
        <v>37.285807767226686</v>
      </c>
      <c r="P9" s="32">
        <f t="shared" si="17"/>
        <v>32.140125719739849</v>
      </c>
    </row>
    <row r="10" spans="2:16" ht="26.1" customHeight="1" x14ac:dyDescent="0.2">
      <c r="B10" s="107" t="s">
        <v>28</v>
      </c>
      <c r="C10" s="108" t="s">
        <v>25</v>
      </c>
      <c r="D10" s="34">
        <f>(D3-D5)/D8*100</f>
        <v>35.909861108186284</v>
      </c>
      <c r="E10" s="34">
        <f t="shared" ref="E10" si="18">(E3-E5)/E8*100</f>
        <v>23.8668181670112</v>
      </c>
      <c r="F10" s="34">
        <f t="shared" ref="F10:G10" si="19">(F3-F5)/F8*100</f>
        <v>35.364298108450505</v>
      </c>
      <c r="G10" s="34">
        <f t="shared" si="19"/>
        <v>31.541068082388353</v>
      </c>
      <c r="H10" s="34">
        <f t="shared" ref="H10:J10" si="20">(H3-H5)/H8*100</f>
        <v>19.089292136740792</v>
      </c>
      <c r="I10" s="34">
        <f t="shared" si="20"/>
        <v>34.229261298180347</v>
      </c>
      <c r="J10" s="34">
        <f t="shared" si="20"/>
        <v>37.172486985835192</v>
      </c>
      <c r="K10" s="34">
        <f t="shared" ref="K10:L10" si="21">(K3-K5)/K8*100</f>
        <v>34.503249866702411</v>
      </c>
      <c r="L10" s="34">
        <f t="shared" si="21"/>
        <v>32.957017735593539</v>
      </c>
      <c r="M10" s="34">
        <f t="shared" ref="M10:N10" si="22">(M3-M5)/M8*100</f>
        <v>32.975054334929368</v>
      </c>
      <c r="N10" s="34">
        <f t="shared" si="22"/>
        <v>32.193114692694962</v>
      </c>
      <c r="O10" s="34">
        <f t="shared" ref="O10:P10" si="23">(O3-O5)/O8*100</f>
        <v>32.872437682615043</v>
      </c>
      <c r="P10" s="34">
        <f t="shared" si="23"/>
        <v>26.528747330975328</v>
      </c>
    </row>
    <row r="11" spans="2:16" x14ac:dyDescent="0.2">
      <c r="B11" s="64" t="s">
        <v>29</v>
      </c>
    </row>
    <row r="12" spans="2:16" x14ac:dyDescent="0.2">
      <c r="B12" s="64" t="s">
        <v>30</v>
      </c>
    </row>
    <row r="13" spans="2:16" x14ac:dyDescent="0.2">
      <c r="B13" s="64" t="s">
        <v>31</v>
      </c>
      <c r="O13" s="16" t="s">
        <v>9</v>
      </c>
    </row>
    <row r="14" spans="2:16" x14ac:dyDescent="0.2">
      <c r="B14" s="64" t="s">
        <v>32</v>
      </c>
    </row>
    <row r="15" spans="2:16" x14ac:dyDescent="0.2">
      <c r="B15" s="64" t="s">
        <v>33</v>
      </c>
    </row>
    <row r="17" spans="3:3" x14ac:dyDescent="0.2">
      <c r="C17" s="17"/>
    </row>
    <row r="18" spans="3:3" x14ac:dyDescent="0.2">
      <c r="C18" s="17"/>
    </row>
    <row r="19" spans="3:3" x14ac:dyDescent="0.2">
      <c r="C19" s="17"/>
    </row>
    <row r="20" spans="3:3" x14ac:dyDescent="0.2">
      <c r="C20" s="17"/>
    </row>
    <row r="21" spans="3:3" x14ac:dyDescent="0.2">
      <c r="C21" s="17"/>
    </row>
    <row r="22" spans="3:3" x14ac:dyDescent="0.2">
      <c r="C22" s="17"/>
    </row>
    <row r="23" spans="3:3" x14ac:dyDescent="0.2">
      <c r="C23" s="17"/>
    </row>
    <row r="24" spans="3:3" x14ac:dyDescent="0.2">
      <c r="C24" s="17"/>
    </row>
    <row r="25" spans="3:3" x14ac:dyDescent="0.2">
      <c r="C25" s="17"/>
    </row>
    <row r="26" spans="3:3" x14ac:dyDescent="0.2">
      <c r="C26" s="17"/>
    </row>
    <row r="27" spans="3:3" x14ac:dyDescent="0.2">
      <c r="C27" s="17"/>
    </row>
  </sheetData>
  <hyperlinks>
    <hyperlink ref="O13" location="ÍNDICE!A1" display="Voltar ao índice"/>
  </hyperlinks>
  <pageMargins left="0.70866141732283472" right="0.70866141732283472" top="0.15748031496062992" bottom="0.15748031496062992" header="0" footer="0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2019-10-04T08:33:26Z</cp:lastPrinted>
  <dcterms:created xsi:type="dcterms:W3CDTF">2011-09-19T15:33:05Z</dcterms:created>
  <dcterms:modified xsi:type="dcterms:W3CDTF">2023-08-28T14:52:58Z</dcterms:modified>
</cp:coreProperties>
</file>